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906" documentId="13_ncr:1_{F6CB121F-512D-4AA6-A0C1-0FB36C537598}" xr6:coauthVersionLast="47" xr6:coauthVersionMax="47" xr10:uidLastSave="{FE0E1C5F-AB8C-43C3-8BC7-BB2E73C02AD6}"/>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<sst xmlns="http://schemas.openxmlformats.org/spreadsheetml/2006/main" count="178583" uniqueCount="39073">
  <si>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</si>
  <si>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</si>
  <si>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</si>
  <si>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</si>
  <si>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</si>
  <si>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</si>
  <si>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</si>
  <si>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</si>
  <si>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</si>
  <si>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</si>
  <si>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</si>
  <si>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</si>
  <si>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</si>
  <si>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</si>
  <si>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</si>
  <si>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</si>
  <si>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</si>
  <si>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</si>
  <si>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</si>
  <si>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</si>
  <si>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</si>
  <si>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</si>
  <si>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</si>
  <si>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</si>
  <si>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</si>
  <si>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</si>
  <si>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</si>
  <si>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</si>
  <si>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</si>
  <si>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</si>
  <si>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</si>
  <si>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</si>
  <si>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</si>
  <si>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</si>
  <si>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</si>
  <si>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</si>
  <si>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</si>
  <si>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</si>
  <si>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</si>
  <si>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</si>
  <si>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</si>
  <si>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</si>
  <si>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</si>
  <si>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</si>
  <si>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</si>
  <si>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</si>
  <si>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</si>
  <si>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</si>
  <si>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</si>
  <si>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</si>
  <si>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</si>
  <si>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</si>
  <si>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</si>
  <si>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</si>
  <si>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</si>
  <si>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</si>
  <si>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</si>
  <si>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</si>
  <si>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</si>
  <si>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</si>
  <si>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</si>
  <si>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</si>
  <si>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</si>
  <si>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</si>
  <si>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</si>
  <si>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</si>
  <si>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</si>
  <si>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</si>
  <si>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</si>
  <si>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</si>
  <si>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</si>
  <si>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</si>
  <si>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</si>
  <si>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</si>
  <si>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</si>
  <si>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</si>
  <si>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</si>
  <si>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</si>
  <si>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</si>
  <si>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</si>
  <si>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</si>
  <si>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</si>
  <si>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</si>
  <si>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</si>
  <si>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</si>
  <si>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</si>
  <si>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</si>
  <si>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</si>
  <si>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</si>
  <si>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</si>
  <si>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</si>
  <si>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</si>
  <si>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</si>
  <si>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</si>
  <si>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</si>
  <si>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</si>
  <si>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</si>
  <si>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</si>
  <si>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</si>
  <si>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</si>
  <si>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</si>
  <si>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</si>
  <si>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</si>
  <si>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</si>
  <si>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</si>
  <si>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</si>
  <si>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</si>
  <si>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</si>
  <si>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</si>
  <si>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</si>
  <si>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</si>
  <si>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</si>
  <si>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</si>
  <si>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</si>
  <si>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</si>
  <si>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</si>
  <si>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</si>
  <si>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</si>
  <si>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</si>
  <si>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</si>
  <si>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</si>
  <si>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</si>
  <si>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</si>
  <si>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</si>
  <si>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</si>
  <si>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</si>
  <si>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</si>
  <si>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</si>
  <si>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</si>
  <si>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</si>
  <si>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</si>
  <si>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</si>
  <si>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</si>
  <si>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</si>
  <si>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</si>
  <si>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</si>
  <si>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</si>
  <si>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</si>
  <si>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</si>
  <si>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</si>
  <si>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</si>
  <si>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</si>
  <si>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</si>
  <si>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</si>
  <si>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</si>
  <si>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</si>
  <si>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</si>
  <si>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</si>
  <si>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</si>
  <si>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</si>
  <si>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</si>
  <si>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</si>
  <si>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</si>
  <si>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</si>
  <si>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</si>
  <si>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</si>
  <si>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</si>
  <si>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</si>
  <si>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</si>
  <si>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</si>
  <si>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</si>
  <si>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</si>
  <si>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</si>
  <si>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</si>
  <si>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</si>
  <si>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</si>
  <si>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</si>
  <si>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</si>
  <si>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</si>
  <si>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</si>
  <si>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</si>
  <si>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</si>
  <si>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</si>
  <si>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</si>
  <si>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</si>
  <si>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</si>
  <si>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</si>
  <si>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</si>
  <si>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</si>
  <si>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</si>
  <si>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</si>
  <si>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</si>
  <si>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</si>
  <si>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</si>
  <si>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</si>
  <si>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</si>
  <si>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</si>
  <si>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</si>
  <si>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</si>
  <si>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</si>
  <si>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</si>
  <si>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</si>
  <si>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</si>
  <si>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</si>
  <si>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</si>
  <si>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</si>
  <si>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</si>
  <si>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</si>
  <si>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</si>
  <si>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</si>
  <si>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</si>
  <si>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</si>
  <si>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</si>
  <si>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</si>
  <si>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</si>
  <si>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</si>
  <si>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</si>
  <si>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</si>
  <si>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</si>
  <si>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</si>
  <si>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</si>
  <si>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</si>
  <si>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</si>
  <si>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</si>
  <si>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</si>
  <si>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</si>
  <si>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</si>
  <si>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</si>
  <si>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</si>
  <si>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</si>
  <si>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</si>
  <si>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</si>
  <si>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</si>
  <si>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</si>
  <si>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</si>
  <si>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</si>
  <si>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</si>
  <si>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</si>
  <si>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</si>
  <si>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</si>
  <si>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</si>
  <si>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</si>
  <si>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</si>
  <si>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</si>
  <si>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</si>
  <si>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</si>
  <si>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</si>
  <si>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</si>
  <si>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</si>
  <si>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</si>
  <si>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</si>
  <si>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</si>
  <si>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</si>
  <si>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</si>
  <si>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</si>
  <si>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</si>
  <si>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</si>
  <si>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</si>
  <si>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</si>
  <si>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</si>
  <si>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</si>
  <si>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</si>
  <si>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</si>
  <si>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</si>
  <si>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</si>
  <si>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</si>
  <si>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</si>
  <si>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</si>
  <si>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</si>
  <si>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</si>
  <si>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</si>
  <si>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</si>
  <si>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</si>
  <si>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</si>
  <si>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</si>
  <si>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</si>
  <si>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</si>
  <si>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</si>
  <si>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</si>
  <si>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</si>
  <si>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</si>
  <si>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</si>
  <si>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</si>
  <si>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</si>
  <si>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</si>
  <si>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</si>
  <si>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</si>
  <si>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</si>
  <si>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</si>
  <si>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</si>
  <si>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</si>
  <si>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</si>
  <si>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</si>
  <si>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</si>
  <si>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</si>
  <si>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</si>
  <si>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</si>
  <si>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</si>
  <si>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</si>
  <si>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</si>
  <si>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</si>
  <si>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</si>
  <si>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</si>
  <si>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</si>
  <si>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</si>
  <si>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</si>
  <si>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</si>
  <si>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</si>
  <si>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</si>
  <si>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</si>
  <si>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</si>
  <si>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</si>
  <si>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</si>
  <si>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</si>
  <si>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</si>
  <si>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</si>
  <si>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</si>
  <si>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</si>
  <si>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</si>
  <si>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</si>
  <si>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</si>
  <si>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</si>
  <si>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</si>
  <si>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</si>
  <si>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</si>
  <si>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</si>
  <si>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</si>
  <si>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</si>
  <si>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</si>
  <si>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</si>
  <si>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</si>
  <si>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</si>
  <si>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</si>
  <si>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</si>
  <si>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</si>
  <si>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</si>
  <si>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</si>
  <si>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</si>
  <si>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</si>
  <si>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</si>
  <si>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</si>
  <si>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</si>
  <si>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</si>
  <si>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</si>
  <si>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</si>
  <si>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</si>
  <si>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</si>
  <si>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</si>
  <si>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</si>
  <si>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</si>
  <si>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</si>
  <si>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</si>
  <si>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</si>
  <si>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</si>
  <si>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</si>
  <si>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</si>
  <si>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</si>
  <si>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</si>
  <si>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</si>
  <si>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</si>
  <si>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</si>
  <si>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</si>
  <si>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</si>
  <si>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</si>
  <si>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</si>
  <si>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</si>
  <si>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</si>
  <si>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</si>
  <si>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</si>
  <si>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</si>
  <si>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</si>
  <si>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</si>
  <si>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</si>
  <si>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</si>
  <si>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</si>
  <si>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</si>
  <si>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</si>
  <si>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</si>
  <si>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</si>
  <si>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</si>
  <si>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</si>
  <si>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</si>
  <si>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</si>
  <si>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</si>
  <si>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</si>
  <si>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</si>
  <si>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</si>
  <si>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</si>
  <si>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</si>
  <si>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</si>
  <si>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</si>
  <si>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</si>
  <si>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</si>
  <si>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</si>
  <si>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</si>
  <si>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</si>
  <si>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</si>
  <si>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</si>
  <si>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</si>
  <si>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</si>
  <si>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</si>
  <si>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</si>
  <si>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</si>
  <si>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</si>
  <si>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</si>
  <si>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</si>
  <si>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</si>
  <si>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</si>
  <si>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</si>
  <si>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</si>
  <si>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</si>
  <si>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</si>
  <si>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</si>
  <si>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</si>
  <si>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</si>
  <si>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</si>
  <si>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</si>
  <si>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</si>
  <si>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</si>
  <si>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</si>
  <si>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</si>
  <si>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</si>
  <si>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</si>
  <si>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</si>
  <si>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</si>
  <si>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</si>
  <si>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</si>
  <si>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</si>
  <si>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</si>
  <si>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</si>
  <si>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</si>
  <si>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</si>
  <si>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</si>
  <si>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</si>
  <si>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</si>
  <si>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</si>
  <si>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</si>
  <si>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</si>
  <si>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</si>
  <si>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</si>
  <si>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</si>
  <si>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</si>
  <si>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</si>
  <si>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</si>
  <si>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</si>
  <si>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</si>
  <si>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</si>
  <si>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</si>
  <si>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</si>
  <si>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</si>
  <si>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</si>
  <si>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</si>
  <si>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</si>
  <si>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</si>
  <si>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</si>
  <si>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</si>
  <si>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</si>
  <si>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</si>
  <si>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</si>
  <si>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</si>
  <si>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</si>
  <si>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</si>
  <si>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</si>
  <si>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</si>
  <si>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</si>
  <si>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</si>
  <si>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</si>
  <si>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</si>
  <si>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</si>
  <si>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</si>
  <si>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</si>
  <si>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</si>
  <si>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</si>
  <si>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</si>
  <si>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</si>
  <si>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</si>
  <si>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</si>
  <si>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</si>
  <si>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</si>
  <si>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</si>
  <si>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</si>
  <si>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</si>
  <si>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</si>
  <si>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</si>
  <si>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</si>
  <si>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</si>
  <si>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</si>
  <si>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</si>
  <si>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</si>
  <si>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</si>
  <si>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</si>
  <si>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</si>
  <si>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</si>
  <si>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</si>
  <si>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</si>
  <si>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</si>
  <si>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</si>
  <si>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</si>
  <si>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</si>
  <si>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</si>
  <si>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</si>
  <si>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</si>
  <si>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</si>
  <si>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</si>
  <si>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</si>
  <si>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</si>
  <si>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</si>
  <si>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</si>
  <si>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</si>
  <si>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</si>
  <si>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</si>
  <si>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</si>
  <si>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</si>
  <si>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</si>
  <si>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</si>
  <si>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</si>
  <si>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</si>
  <si>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</si>
  <si>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</si>
  <si>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</si>
  <si>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</si>
  <si>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</si>
  <si>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</si>
  <si>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</si>
  <si>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</si>
  <si>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</si>
  <si>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</si>
  <si>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</si>
  <si>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</si>
  <si>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</si>
  <si>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</si>
  <si>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</si>
  <si>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</si>
  <si>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</si>
  <si>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</si>
  <si>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</si>
  <si>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</si>
  <si>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</si>
  <si>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</si>
  <si>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</si>
  <si>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</si>
  <si>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</si>
  <si>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</si>
  <si>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</si>
  <si>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</si>
  <si>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</si>
  <si>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</si>
  <si>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</si>
  <si>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</si>
  <si>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</si>
  <si>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</si>
  <si>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</si>
  <si>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</si>
  <si>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</si>
  <si>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</si>
  <si>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</si>
  <si>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</si>
  <si>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</si>
  <si>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</si>
  <si>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</si>
  <si>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</si>
  <si>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</si>
  <si>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</si>
  <si>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</si>
  <si>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</si>
  <si>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</si>
  <si>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</si>
  <si>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</si>
  <si>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</si>
  <si>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</si>
  <si>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</si>
  <si>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</si>
  <si>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</si>
  <si>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</si>
  <si>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</si>
  <si>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</si>
  <si>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</si>
  <si>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</si>
  <si>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</si>
  <si>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</si>
  <si>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</si>
  <si>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</si>
  <si>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</si>
  <si>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</si>
  <si>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</si>
  <si>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</si>
  <si>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</si>
  <si>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</si>
  <si>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</si>
  <si>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</si>
  <si>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</si>
  <si>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</si>
  <si>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</si>
  <si>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</si>
  <si>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</si>
  <si>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</si>
  <si>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</si>
  <si>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</si>
  <si>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</si>
  <si>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</si>
  <si>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</si>
  <si>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</si>
  <si>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</si>
  <si>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</si>
  <si>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</si>
  <si>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</si>
  <si>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</si>
  <si>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</si>
  <si>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</si>
  <si>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</si>
  <si>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</si>
  <si>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</si>
  <si>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</si>
  <si>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</si>
  <si>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</si>
  <si>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</si>
  <si>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</si>
  <si>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</si>
  <si>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</si>
  <si>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</si>
  <si>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</si>
  <si>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</si>
  <si>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</si>
  <si>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</si>
  <si>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</si>
  <si>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</si>
  <si>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</si>
  <si>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</si>
  <si>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</si>
  <si>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</si>
  <si>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</si>
  <si>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</si>
  <si>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</si>
  <si>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</si>
  <si>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</si>
  <si>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</si>
  <si>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</si>
  <si>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</si>
  <si>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</si>
  <si>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</si>
  <si>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</si>
  <si>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</si>
  <si>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</si>
  <si>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</si>
  <si>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</si>
  <si>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</si>
  <si>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</si>
  <si>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</si>
  <si>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</si>
  <si>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</si>
  <si>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</si>
  <si>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</si>
  <si>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</si>
  <si>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</si>
  <si>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</si>
  <si>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</si>
  <si>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</si>
  <si>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</si>
  <si>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</si>
  <si>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</si>
  <si>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</si>
  <si>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</si>
  <si>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</si>
  <si>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</si>
  <si>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</si>
  <si>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</si>
  <si>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</si>
  <si>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</si>
  <si>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</si>
  <si>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</si>
  <si>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</si>
  <si>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</si>
  <si>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</si>
  <si>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</si>
  <si>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</si>
  <si>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</si>
  <si>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</si>
  <si>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</si>
  <si>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</si>
  <si>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</si>
  <si>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</si>
  <si>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</si>
  <si>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</si>
  <si>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</si>
  <si>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</si>
  <si>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</si>
  <si>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</si>
  <si>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</si>
  <si>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</si>
  <si>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</si>
  <si>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</si>
  <si>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</si>
  <si>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</si>
  <si>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</si>
  <si>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</si>
  <si>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</si>
  <si>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</si>
  <si>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</si>
  <si>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</si>
  <si>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</si>
  <si>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</si>
  <si>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</si>
  <si>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</si>
  <si>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</si>
  <si>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</si>
  <si>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</si>
  <si>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</si>
  <si>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</si>
  <si>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</si>
  <si>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</si>
  <si>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</si>
  <si>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</si>
  <si>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</si>
  <si>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</si>
  <si>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</si>
  <si>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</si>
  <si>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</si>
  <si>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</si>
  <si>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</si>
  <si>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</si>
  <si>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</si>
  <si>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</si>
  <si>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</si>
  <si>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</si>
  <si>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</si>
  <si>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</si>
  <si>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</si>
  <si>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</si>
  <si>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</si>
  <si>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</si>
  <si>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</si>
  <si>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</si>
  <si>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</si>
  <si>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</si>
  <si>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</si>
  <si>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</si>
  <si>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</si>
  <si>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</si>
  <si>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</si>
  <si>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</si>
  <si>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</si>
  <si>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</si>
  <si>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</si>
  <si>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</si>
  <si>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</si>
  <si>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</si>
  <si>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</si>
  <si>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</si>
  <si>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</si>
  <si>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</si>
  <si>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</si>
  <si>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</si>
  <si>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</si>
  <si>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</si>
  <si>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</si>
  <si>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</si>
  <si>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</si>
  <si>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</si>
  <si>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</si>
  <si>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</si>
  <si>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</si>
  <si>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</si>
  <si>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</si>
  <si>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</si>
  <si>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</si>
  <si>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</si>
  <si>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</si>
  <si>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</si>
  <si>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</si>
  <si>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</si>
  <si>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</si>
  <si>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</si>
  <si>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</si>
  <si>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</si>
  <si>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</si>
  <si>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</si>
  <si>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</si>
  <si>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</si>
  <si>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</si>
  <si>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</si>
  <si>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</si>
  <si>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</si>
  <si>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</si>
  <si>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</si>
  <si>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</si>
  <si>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</si>
  <si>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</si>
  <si>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</si>
  <si>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</si>
  <si>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</si>
  <si>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</si>
  <si>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</si>
  <si>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</si>
  <si>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</si>
  <si>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</si>
  <si>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</si>
  <si>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</si>
  <si>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</si>
  <si>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</si>
  <si>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</si>
  <si>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</si>
  <si>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</si>
  <si>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</si>
  <si>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</si>
  <si>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</si>
  <si>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</si>
  <si>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</si>
  <si>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</si>
  <si>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</si>
  <si>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</si>
  <si>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</si>
  <si>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</si>
  <si>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</si>
  <si>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</si>
  <si>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</si>
  <si>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</si>
  <si>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</si>
  <si>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</si>
  <si>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</si>
  <si>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</si>
  <si>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</si>
  <si>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</si>
  <si>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</si>
  <si>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</si>
  <si>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</si>
  <si>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</si>
  <si>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</si>
  <si>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</si>
  <si>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</si>
  <si>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</si>
  <si>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</si>
  <si>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</si>
  <si>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</si>
  <si>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</si>
  <si>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</si>
  <si>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</si>
  <si>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</si>
  <si>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</si>
  <si>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</si>
  <si>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</si>
  <si>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</si>
  <si>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</si>
  <si>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</si>
  <si>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</si>
  <si>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</si>
  <si>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</si>
  <si>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</si>
  <si>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</si>
  <si>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</si>
  <si>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</si>
  <si>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</si>
  <si>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</si>
  <si>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</si>
  <si>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</si>
  <si>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</si>
  <si>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</si>
  <si>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</si>
  <si>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</si>
  <si>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</si>
  <si>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</si>
  <si>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</si>
  <si>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</si>
  <si>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</si>
  <si>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</si>
  <si>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</si>
  <si>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</si>
  <si>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</si>
  <si>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</si>
  <si>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</si>
  <si>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</si>
  <si>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</si>
  <si>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</si>
  <si>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</si>
  <si>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</si>
  <si>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</si>
  <si>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</si>
  <si>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</si>
  <si>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</si>
  <si>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</si>
  <si>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</si>
  <si>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</si>
  <si>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</si>
  <si>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</si>
  <si>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</si>
  <si>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</si>
  <si>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</si>
  <si>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</si>
  <si>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</si>
  <si>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</si>
  <si>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</si>
  <si>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</si>
  <si>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</si>
  <si>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</si>
  <si>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</si>
  <si>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</si>
  <si>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</si>
  <si>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</si>
  <si>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</si>
  <si>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</si>
  <si>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</si>
  <si>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</si>
  <si>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</si>
  <si>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</si>
  <si>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</si>
  <si>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</si>
  <si>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</si>
  <si>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</si>
  <si>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</si>
  <si>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</si>
  <si>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</si>
  <si>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</si>
  <si>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</si>
  <si>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</si>
  <si>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</si>
  <si>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</si>
  <si>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</si>
  <si>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</si>
  <si>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</si>
  <si>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</si>
  <si>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</si>
  <si>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</si>
  <si>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</si>
  <si>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</si>
  <si>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</si>
  <si>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</si>
  <si>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</si>
  <si>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</si>
  <si>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</si>
  <si>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</si>
  <si>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</si>
  <si>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</si>
  <si>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</si>
  <si>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</si>
  <si>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</si>
  <si>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</si>
  <si>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</si>
  <si>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</si>
  <si>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</si>
  <si>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</si>
  <si>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</si>
  <si>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</si>
  <si>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</si>
  <si>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</si>
  <si>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</si>
  <si>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</si>
  <si>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</si>
  <si>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</si>
  <si>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</si>
  <si>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</si>
  <si>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</si>
  <si>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</si>
  <si>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</si>
  <si>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</si>
  <si>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</si>
  <si>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</si>
  <si>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</si>
  <si>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</si>
  <si>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</si>
  <si>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</si>
  <si>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</si>
  <si>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</si>
  <si>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</si>
  <si>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</si>
  <si>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</si>
  <si>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</si>
  <si>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</si>
  <si>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</si>
  <si>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</si>
  <si>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</si>
  <si>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</si>
  <si>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</si>
  <si>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</si>
  <si>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</si>
  <si>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</si>
  <si>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</si>
  <si>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</si>
  <si>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</si>
  <si>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</si>
  <si>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</si>
  <si>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</si>
  <si>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</si>
  <si>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</si>
  <si>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</si>
  <si>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</si>
  <si>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</si>
  <si>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</si>
  <si>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</si>
  <si>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</si>
  <si>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</si>
  <si>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</si>
  <si>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</si>
  <si>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</si>
  <si>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</si>
  <si>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</si>
  <si>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</si>
  <si>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</si>
  <si>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</si>
  <si>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</si>
  <si>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</si>
  <si>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</si>
  <si>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</si>
  <si>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</si>
  <si>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</si>
  <si>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</si>
  <si>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</si>
  <si>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</si>
  <si>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</si>
  <si>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</si>
  <si>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</si>
  <si>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</si>
  <si>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</si>
  <si>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</si>
  <si>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</si>
  <si>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</si>
  <si>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</si>
  <si>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</si>
  <si>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</si>
  <si>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</si>
  <si>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</si>
  <si>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</si>
  <si>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</si>
  <si>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</si>
  <si>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</si>
  <si>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</si>
  <si>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</si>
  <si>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</si>
  <si>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</si>
  <si>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</si>
  <si>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</si>
  <si>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</si>
  <si>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</si>
  <si>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</si>
  <si>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</si>
  <si>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</si>
  <si>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</si>
  <si>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</si>
  <si>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</si>
  <si>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</si>
  <si>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</si>
  <si>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</si>
  <si>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</si>
  <si>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</si>
  <si>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</si>
  <si>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</si>
  <si>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</si>
  <si>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</si>
  <si>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</si>
  <si>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</si>
  <si>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</si>
  <si>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</si>
  <si>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</si>
  <si>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</si>
  <si>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</si>
  <si>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</si>
  <si>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</si>
  <si>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</si>
  <si>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</si>
  <si>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</si>
  <si>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</si>
  <si>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</si>
  <si>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</si>
  <si>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</si>
  <si>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</si>
  <si>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</si>
  <si>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</si>
  <si>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</si>
  <si>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</si>
  <si>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</si>
  <si>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</si>
  <si>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</si>
  <si>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</si>
  <si>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</si>
  <si>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</si>
  <si>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</si>
  <si>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</si>
  <si>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</si>
  <si>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</si>
  <si>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</si>
  <si>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</si>
  <si>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</si>
  <si>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</si>
  <si>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</si>
  <si>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</si>
  <si>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</si>
  <si>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</si>
  <si>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</si>
  <si>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</si>
  <si>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</si>
  <si>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</si>
  <si>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</si>
  <si>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</si>
  <si>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</si>
  <si>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</si>
  <si>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</si>
  <si>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</si>
  <si>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</si>
  <si>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</si>
  <si>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</si>
  <si>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</si>
  <si>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</si>
  <si>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</si>
  <si>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</si>
  <si>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</si>
  <si>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</si>
  <si>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</si>
  <si>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</si>
  <si>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</si>
  <si>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</si>
  <si>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</si>
  <si>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</si>
  <si>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</si>
  <si>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</si>
  <si>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</si>
  <si>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</si>
  <si>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</si>
  <si>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</si>
  <si>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</si>
  <si>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</si>
  <si>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</si>
  <si>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</si>
  <si>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</si>
  <si>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</si>
  <si>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</si>
  <si>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</si>
  <si>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</si>
  <si>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</si>
  <si>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</si>
  <si>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</si>
  <si>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</si>
  <si>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</si>
  <si>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</si>
  <si>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</si>
  <si>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</si>
  <si>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</si>
  <si>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</si>
  <si>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</si>
  <si>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</si>
  <si>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</si>
  <si>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</si>
  <si>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</si>
  <si>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</si>
  <si>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</si>
  <si>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</si>
  <si>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</si>
  <si>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</si>
  <si>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</si>
  <si>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</si>
  <si>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</si>
  <si>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</si>
  <si>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</si>
  <si>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</si>
  <si>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</si>
  <si>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</si>
  <si>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</si>
  <si>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</si>
  <si>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</si>
  <si>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</si>
  <si>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</si>
  <si>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</si>
  <si>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</si>
  <si>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</si>
  <si>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</si>
  <si>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</si>
  <si>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</si>
  <si>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</si>
  <si>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</si>
  <si>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</si>
  <si>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</si>
  <si>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</si>
  <si>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</si>
  <si>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</si>
  <si>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</si>
  <si>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</si>
  <si>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</si>
  <si>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</si>
  <si>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</si>
  <si>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</si>
  <si>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</si>
  <si>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</si>
  <si>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</si>
  <si>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</si>
  <si>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</si>
  <si>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</si>
  <si>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</si>
  <si>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</si>
  <si>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</si>
  <si>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</si>
  <si>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</si>
  <si>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</si>
  <si>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</si>
  <si>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</si>
  <si>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</si>
  <si>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</si>
  <si>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</si>
  <si>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</si>
  <si>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</si>
  <si>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</si>
  <si>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</si>
  <si>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</si>
  <si>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</si>
  <si>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</si>
  <si>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</si>
  <si>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</si>
  <si>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</si>
  <si>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</si>
  <si>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</si>
  <si>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</si>
  <si>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</si>
  <si>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</si>
  <si>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</si>
  <si>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</si>
  <si>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</si>
  <si>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</si>
  <si>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</si>
  <si>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</si>
  <si>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</si>
  <si>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</si>
  <si>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</si>
  <si>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</si>
  <si>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</si>
  <si>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</si>
  <si>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</si>
  <si>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</si>
  <si>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</si>
  <si>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</si>
  <si>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</si>
  <si>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</si>
  <si>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</si>
  <si>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</si>
  <si>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</si>
  <si>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</si>
  <si>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</si>
  <si>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</si>
  <si>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</si>
  <si>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</si>
  <si>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</si>
  <si>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</si>
  <si>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</si>
  <si>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</si>
  <si>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</si>
  <si>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</si>
  <si>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</si>
  <si>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</si>
  <si>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</si>
  <si>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</si>
  <si>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</si>
  <si>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</si>
  <si>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</si>
  <si>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</si>
  <si>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</si>
  <si>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</si>
  <si>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</si>
  <si>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</si>
  <si>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</si>
  <si>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</si>
  <si>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</si>
  <si>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</si>
  <si>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</si>
  <si>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</si>
  <si>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</si>
  <si>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</si>
  <si>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</si>
  <si>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</si>
  <si>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</si>
  <si>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</si>
  <si>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</si>
  <si>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</si>
  <si>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</si>
  <si>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</si>
  <si>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</si>
  <si>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</si>
  <si>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</si>
  <si>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</si>
  <si>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</si>
  <si>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</si>
  <si>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</si>
  <si>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</si>
  <si>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</si>
  <si>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</si>
  <si>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</si>
  <si>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</si>
  <si>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</si>
  <si>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</si>
  <si>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</si>
  <si>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</si>
  <si>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</si>
  <si>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</si>
  <si>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</si>
  <si>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</si>
  <si>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</si>
  <si>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</si>
  <si>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</si>
  <si>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</si>
  <si>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</si>
  <si>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</si>
  <si>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</si>
  <si>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</si>
  <si>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</si>
  <si>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</si>
  <si>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</si>
  <si>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</si>
  <si>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</si>
  <si>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</si>
  <si>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</si>
  <si>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</si>
  <si>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</si>
  <si>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</si>
  <si>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</si>
  <si>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</si>
  <si>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</si>
  <si>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</si>
  <si>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</si>
  <si>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</si>
  <si>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</si>
  <si>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</si>
  <si>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</si>
  <si>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</si>
  <si>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</si>
  <si>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</si>
  <si>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</si>
  <si>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</si>
  <si>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</si>
  <si>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</si>
  <si>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</si>
  <si>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</si>
  <si>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</si>
  <si>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</si>
  <si>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</si>
  <si>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</si>
  <si>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</si>
  <si>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</si>
  <si>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</si>
  <si>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</si>
  <si>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</si>
  <si>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</si>
  <si>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</si>
  <si>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</si>
  <si>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</si>
  <si>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</si>
  <si>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</si>
  <si>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</si>
  <si>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</si>
  <si>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</si>
  <si>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</si>
  <si>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</si>
  <si>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</si>
  <si>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</si>
  <si>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</si>
  <si>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</si>
  <si>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</si>
  <si>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</si>
  <si>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</si>
  <si>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</si>
  <si>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</si>
  <si>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</si>
  <si>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</si>
  <si>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</si>
  <si>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</si>
  <si>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</si>
  <si>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</si>
  <si>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</si>
  <si>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</si>
  <si>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</si>
  <si>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</si>
  <si>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</si>
  <si>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</si>
  <si>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</si>
  <si>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</si>
  <si>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</si>
  <si>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</si>
  <si>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</si>
  <si>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</si>
  <si>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</si>
  <si>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</si>
  <si>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</si>
  <si>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</si>
  <si>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</si>
  <si>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</si>
  <si>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</si>
  <si>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</si>
  <si>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</si>
  <si>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</si>
  <si>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</si>
  <si>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</si>
  <si>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</si>
  <si>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</si>
  <si>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</si>
  <si>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</si>
  <si>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</si>
  <si>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</si>
  <si>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</si>
  <si>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</si>
  <si>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</si>
  <si>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</si>
  <si>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</si>
  <si>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</si>
  <si>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</si>
  <si>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</si>
  <si>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</si>
  <si>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</si>
  <si>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</si>
  <si>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</si>
  <si>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</si>
  <si>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</si>
  <si>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</si>
  <si>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</si>
  <si>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</si>
  <si>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</si>
  <si>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</si>
  <si>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</si>
  <si>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</si>
  <si>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</si>
  <si>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</si>
  <si>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</si>
  <si>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</si>
  <si>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</si>
  <si>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</si>
  <si>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</si>
  <si>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</si>
  <si>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</si>
  <si>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</si>
  <si>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</si>
  <si>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</si>
  <si>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</si>
  <si>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</si>
  <si>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</si>
  <si>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</si>
  <si>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</si>
  <si>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</si>
  <si>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</si>
  <si>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</si>
  <si>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</si>
  <si>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</si>
  <si>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</si>
  <si>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</si>
  <si>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</si>
  <si>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</si>
  <si>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</si>
  <si>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</si>
  <si>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</si>
  <si>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</si>
  <si>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</si>
  <si>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</si>
  <si>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</si>
  <si>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</si>
  <si>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</si>
  <si>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</si>
  <si>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</si>
  <si>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</si>
  <si>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</si>
  <si>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</si>
  <si>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</si>
  <si>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</si>
  <si>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</si>
  <si>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</si>
  <si>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</si>
  <si>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</si>
  <si>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</si>
  <si>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</si>
  <si>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</si>
  <si>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</si>
  <si>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</si>
  <si>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</si>
  <si>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</si>
  <si>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</si>
  <si>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</si>
  <si>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</si>
  <si>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</si>
  <si>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</si>
  <si>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</si>
  <si>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</si>
  <si>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</si>
  <si>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</si>
  <si>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</si>
  <si>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</si>
  <si>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</si>
  <si>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</si>
  <si>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</si>
  <si>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</si>
  <si>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</si>
  <si>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</si>
  <si>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</si>
  <si>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</si>
  <si>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</si>
  <si>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</si>
  <si>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</si>
  <si>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</si>
  <si>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</si>
  <si>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</si>
  <si>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</si>
  <si>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</si>
  <si>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</si>
  <si>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</si>
  <si>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</si>
  <si>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</si>
  <si>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</si>
  <si>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</si>
  <si>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</si>
  <si>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</si>
  <si>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</si>
  <si>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</si>
  <si>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</si>
  <si>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</si>
  <si>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</si>
  <si>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</si>
  <si>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</si>
  <si>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</si>
  <si>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</si>
  <si>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</si>
  <si>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</si>
  <si>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</si>
  <si>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</si>
  <si>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</si>
  <si>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</si>
  <si>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</si>
  <si>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</si>
  <si>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</si>
  <si>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</si>
  <si>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</si>
  <si>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</si>
  <si>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</si>
  <si>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</si>
  <si>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</si>
  <si>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</si>
  <si>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</si>
  <si>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</si>
  <si>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</si>
  <si>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</si>
  <si>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</si>
  <si>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</si>
  <si>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</si>
  <si>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</si>
  <si>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</si>
  <si>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</si>
  <si>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</si>
  <si>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</si>
  <si>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</si>
  <si>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</si>
  <si>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</si>
  <si>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</si>
  <si>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</si>
  <si>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</si>
  <si>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</si>
  <si>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</si>
  <si>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</si>
  <si>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</si>
  <si>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</si>
  <si>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</si>
  <si>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</si>
  <si>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</si>
  <si>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</si>
  <si>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</si>
  <si>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</si>
  <si>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</si>
  <si>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</si>
  <si>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</si>
  <si>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</si>
  <si>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</si>
  <si>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</si>
  <si>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</si>
  <si>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</si>
  <si>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</si>
  <si>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</si>
  <si>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</si>
  <si>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</si>
  <si>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</si>
  <si>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</si>
  <si>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</si>
  <si>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</si>
  <si>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</si>
  <si>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</si>
  <si>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</si>
  <si>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</si>
  <si>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</si>
  <si>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</si>
  <si>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</si>
  <si>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</si>
  <si>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</si>
  <si>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</si>
  <si>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</si>
  <si>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</si>
  <si>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</si>
  <si>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</si>
  <si>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</si>
  <si>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</si>
  <si>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</si>
  <si>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</si>
  <si>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</si>
  <si>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</si>
  <si>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</si>
  <si>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</si>
  <si>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</si>
  <si>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</si>
  <si>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</si>
  <si>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</si>
  <si>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</si>
  <si>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</si>
  <si>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</si>
  <si>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</si>
  <si>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</si>
  <si>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</si>
  <si>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</si>
  <si>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</si>
  <si>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</si>
  <si>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</si>
  <si>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</si>
  <si>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</si>
  <si>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</si>
  <si>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</si>
  <si>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</si>
  <si>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</si>
  <si>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</si>
  <si>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</si>
  <si>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</si>
  <si>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</si>
  <si>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</si>
  <si>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</si>
  <si>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</si>
  <si>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</si>
  <si>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</si>
  <si>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</si>
  <si>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</si>
  <si>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</si>
  <si>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</si>
  <si>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</si>
  <si>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</si>
  <si>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</si>
  <si>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</si>
  <si>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</si>
  <si>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</si>
  <si>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</si>
  <si>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</si>
  <si>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</si>
  <si>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</si>
  <si>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</si>
  <si>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</si>
  <si>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</si>
  <si>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</si>
  <si>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</si>
  <si>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</si>
  <si>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</si>
  <si>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</si>
  <si>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</si>
  <si>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</si>
  <si>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</si>
  <si>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</si>
  <si>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</si>
  <si>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</si>
  <si>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</si>
  <si>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</si>
  <si>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</si>
  <si>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</si>
  <si>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</si>
  <si>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</si>
  <si>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</si>
  <si>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</si>
  <si>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</si>
  <si>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</si>
  <si>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</si>
  <si>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</si>
  <si>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</si>
  <si>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</si>
  <si>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</si>
  <si>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</si>
  <si>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</si>
  <si>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</si>
  <si>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</si>
  <si>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</si>
  <si>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</si>
  <si>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</si>
  <si>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</si>
  <si>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</si>
  <si>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</si>
  <si>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</si>
  <si>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</si>
  <si>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</si>
  <si>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</si>
  <si>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</si>
  <si>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</si>
  <si>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</si>
  <si>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</si>
  <si>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</si>
  <si>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</si>
  <si>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</si>
  <si>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</si>
  <si>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</si>
  <si>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</si>
  <si>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</si>
  <si>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</si>
  <si>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</si>
  <si>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</si>
  <si>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</si>
  <si>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</si>
  <si>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</si>
  <si>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</si>
  <si>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</si>
  <si>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</si>
  <si>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</si>
  <si>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</si>
  <si>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</si>
  <si>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</si>
  <si>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</si>
  <si>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</si>
  <si>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</si>
  <si>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</si>
  <si>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</si>
  <si>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</si>
  <si>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</si>
  <si>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</si>
  <si>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</si>
  <si>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</si>
  <si>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</si>
  <si>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</si>
  <si>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</si>
  <si>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</si>
  <si>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</si>
  <si>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</si>
  <si>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</si>
  <si>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</si>
  <si>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</si>
  <si>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</si>
  <si>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</si>
  <si>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</si>
  <si>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</si>
  <si>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</si>
  <si>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</si>
  <si>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</si>
  <si>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</si>
  <si>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</si>
  <si>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</si>
  <si>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</si>
  <si>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</si>
  <si>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</si>
  <si>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</si>
  <si>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</si>
  <si>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</si>
  <si>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</si>
  <si>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</si>
  <si>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</si>
  <si>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</si>
  <si>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</si>
  <si>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</si>
  <si>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</si>
  <si>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</si>
  <si>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</si>
  <si>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</si>
  <si>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</si>
  <si>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</si>
  <si>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</si>
  <si>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</si>
  <si>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</si>
  <si>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</si>
  <si>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</si>
  <si>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</si>
  <si>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</si>
  <si>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</si>
  <si>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</si>
  <si>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</si>
  <si>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</si>
  <si>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</si>
  <si>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</si>
  <si>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</si>
  <si>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</si>
  <si>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</si>
  <si>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</si>
  <si>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</si>
  <si>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</si>
  <si>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</si>
  <si>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</si>
  <si>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</si>
  <si>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</si>
  <si>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</si>
  <si>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</si>
  <si>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</si>
  <si>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</si>
  <si>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</si>
  <si>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</si>
  <si>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</si>
  <si>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</si>
  <si>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</si>
  <si>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</si>
  <si>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</si>
  <si>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</si>
  <si>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</si>
  <si>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</si>
  <si>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</si>
  <si>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</si>
  <si>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</si>
  <si>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</si>
  <si>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</si>
  <si>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</si>
  <si>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</si>
  <si>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</si>
  <si>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</si>
  <si>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</si>
  <si>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</si>
  <si>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</si>
  <si>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</si>
  <si>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</si>
  <si>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</si>
  <si>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</si>
  <si>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</si>
  <si>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</si>
  <si>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</si>
  <si>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</si>
  <si>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</si>
  <si>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</si>
  <si>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</si>
  <si>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</si>
  <si>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</si>
  <si>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</si>
  <si>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</si>
  <si>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</si>
  <si>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</si>
  <si>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</si>
  <si>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</si>
  <si>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</si>
  <si>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</si>
  <si>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</si>
  <si>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</si>
  <si>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</si>
  <si>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</si>
  <si>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</si>
  <si>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</si>
  <si>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</si>
  <si>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</si>
  <si>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</si>
  <si>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</si>
  <si>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</si>
  <si>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</si>
  <si>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</si>
  <si>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</si>
  <si>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</si>
  <si>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</si>
  <si>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</si>
  <si>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</si>
  <si>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</si>
  <si>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</si>
  <si>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</si>
  <si>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</si>
  <si>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</si>
  <si>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</si>
  <si>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</si>
  <si>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</si>
  <si>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</si>
  <si>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</si>
  <si>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</si>
  <si>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</si>
  <si>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</si>
  <si>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</si>
  <si>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</si>
  <si>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</si>
  <si>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</si>
  <si>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</si>
  <si>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</si>
  <si>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</si>
  <si>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</si>
  <si>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</si>
  <si>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</si>
  <si>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</si>
  <si>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</si>
  <si>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</si>
  <si>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</si>
  <si>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</si>
  <si>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</si>
  <si>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</si>
  <si>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</si>
  <si>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</si>
  <si>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</si>
  <si>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</si>
  <si>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</si>
  <si>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</si>
  <si>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</si>
  <si>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</si>
  <si>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</si>
  <si>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</si>
  <si>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</si>
  <si>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</si>
  <si>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</si>
  <si>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</si>
  <si>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</si>
  <si>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</si>
  <si>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</si>
  <si>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</si>
  <si>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</si>
  <si>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</si>
  <si>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</si>
  <si>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</si>
  <si>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</si>
  <si>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</si>
  <si>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</si>
  <si>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</si>
  <si>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</si>
  <si>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</si>
  <si>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</si>
  <si>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</si>
  <si>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</si>
  <si>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</si>
  <si>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</si>
  <si>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</si>
  <si>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</si>
  <si>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</si>
  <si>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</si>
  <si>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</si>
  <si>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</si>
  <si>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</si>
  <si>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</si>
  <si>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</si>
  <si>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</si>
  <si>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</si>
  <si>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</si>
  <si>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</si>
  <si>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</si>
  <si>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</si>
  <si>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</si>
  <si>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</si>
  <si>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</si>
  <si>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</si>
  <si>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</si>
  <si>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</si>
  <si>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</si>
  <si>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</si>
  <si>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</si>
  <si>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</si>
  <si>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</si>
  <si>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</si>
  <si>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</si>
  <si>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</si>
  <si>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</si>
  <si>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</si>
  <si>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</si>
  <si>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</si>
  <si>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</si>
  <si>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</si>
  <si>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</si>
  <si>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</si>
  <si>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</si>
  <si>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</si>
  <si>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</si>
  <si>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</si>
  <si>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</si>
  <si>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</si>
  <si>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</si>
  <si>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</si>
  <si>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</si>
  <si>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</si>
  <si>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</si>
  <si>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</si>
  <si>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</si>
  <si>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</si>
  <si>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</si>
  <si>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</si>
  <si>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</si>
  <si>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</si>
  <si>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</si>
  <si>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</si>
  <si>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</si>
  <si>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</si>
  <si>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</si>
  <si>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</si>
  <si>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</si>
  <si>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</si>
  <si>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</si>
  <si>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</si>
  <si>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</si>
  <si>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</si>
  <si>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</si>
  <si>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</si>
  <si>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</si>
  <si>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</si>
  <si>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</si>
  <si>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</si>
  <si>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</si>
  <si>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</si>
  <si>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</si>
  <si>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</si>
  <si>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</si>
  <si>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</si>
  <si>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</si>
  <si>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</si>
  <si>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</si>
  <si>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</si>
  <si>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</si>
  <si>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</si>
  <si>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</si>
  <si>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</si>
  <si>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</si>
  <si>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</si>
  <si>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</si>
  <si>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</si>
  <si>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</si>
  <si>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</si>
  <si>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</si>
  <si>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</si>
  <si>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</si>
  <si>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</si>
  <si>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</si>
  <si>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</si>
  <si>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</si>
  <si>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</si>
  <si>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</si>
  <si>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</si>
  <si>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</si>
  <si>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</si>
  <si>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</si>
  <si>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</si>
  <si>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</si>
  <si>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</si>
  <si>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</si>
  <si>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</si>
  <si>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</si>
  <si>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</si>
  <si>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</si>
  <si>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</si>
  <si>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</si>
  <si>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</si>
  <si>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</si>
  <si>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</si>
  <si>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</si>
  <si>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</si>
  <si>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</si>
  <si>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</si>
  <si>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</si>
  <si>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</si>
  <si>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</si>
  <si>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</si>
  <si>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</si>
  <si>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</si>
  <si>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</si>
  <si>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</si>
  <si>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</si>
  <si>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</si>
  <si>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</si>
  <si>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</si>
  <si>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</si>
  <si>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</si>
  <si>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</si>
  <si>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</si>
  <si>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</si>
  <si>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</si>
  <si>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</si>
  <si>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</si>
  <si>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</si>
  <si>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</si>
  <si>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</si>
  <si>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</si>
  <si>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</si>
  <si>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</si>
  <si>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</si>
  <si>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</si>
  <si>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</si>
  <si>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</si>
  <si>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</si>
  <si>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</si>
  <si>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</si>
  <si>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</si>
  <si>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</si>
  <si>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</si>
  <si>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</si>
  <si>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</si>
  <si>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</si>
  <si>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</si>
  <si>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</si>
  <si>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</si>
  <si>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</si>
  <si>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</si>
  <si>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</si>
  <si>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</si>
  <si>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</si>
  <si>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</si>
  <si>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</si>
  <si>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</si>
  <si>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</si>
  <si>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</si>
  <si>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</si>
  <si>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</si>
  <si>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</si>
  <si>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</si>
  <si>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</si>
  <si>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</si>
  <si>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</si>
  <si>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</si>
  <si>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</si>
  <si>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</si>
  <si>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</si>
  <si>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</si>
  <si>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</si>
  <si>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</si>
  <si>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</si>
  <si>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</si>
  <si>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</si>
  <si>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</si>
  <si>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</si>
  <si>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</si>
  <si>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</si>
  <si>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</si>
  <si>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</si>
  <si>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</si>
  <si>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</si>
  <si>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</si>
  <si>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</si>
  <si>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</si>
  <si>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</si>
  <si>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</si>
  <si>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</si>
  <si>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</si>
  <si>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</si>
  <si>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</si>
  <si>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</si>
  <si>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</si>
  <si>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</si>
  <si>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</si>
  <si>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</si>
  <si>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</si>
  <si>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</si>
  <si>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</si>
  <si>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</si>
  <si>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</si>
  <si>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</si>
  <si>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</si>
  <si>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</si>
  <si>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</si>
  <si>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</si>
  <si>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</si>
  <si>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</si>
  <si>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</si>
  <si>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</si>
  <si>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</si>
  <si>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</si>
  <si>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</si>
  <si>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</si>
  <si>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</si>
  <si>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</si>
  <si>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</si>
  <si>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</si>
  <si>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</si>
  <si>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</si>
  <si>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</si>
  <si>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</si>
  <si>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</si>
  <si>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</si>
  <si>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</si>
  <si>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</si>
  <si>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</si>
  <si>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</si>
  <si>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</si>
  <si>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</si>
  <si>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</si>
  <si>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</si>
  <si>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</si>
  <si>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</si>
  <si>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</si>
  <si>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</si>
  <si>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</si>
  <si>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</si>
  <si>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</si>
  <si>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</si>
  <si>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</si>
  <si>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</si>
  <si>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</si>
  <si>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</si>
  <si>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</si>
  <si>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</si>
  <si>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</si>
  <si>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</si>
  <si>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</si>
  <si>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</si>
  <si>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</si>
  <si>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</si>
  <si>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</si>
  <si>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</si>
  <si>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</si>
  <si>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</si>
  <si>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</si>
  <si>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</si>
  <si>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</si>
  <si>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</si>
  <si>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</si>
  <si>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</si>
  <si>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</si>
  <si>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</si>
  <si>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</si>
  <si>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</si>
  <si>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</si>
  <si>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</si>
  <si>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</si>
  <si>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</si>
  <si>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</si>
  <si>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</si>
  <si>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</si>
  <si>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</si>
  <si>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</si>
  <si>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</si>
  <si>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</si>
  <si>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</si>
  <si>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</si>
  <si>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</si>
  <si>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</si>
  <si>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</si>
  <si>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</si>
  <si>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</si>
  <si>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</si>
  <si>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</si>
  <si>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</si>
  <si>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</si>
  <si>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</si>
  <si>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</si>
  <si>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</si>
  <si>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</si>
  <si>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</si>
  <si>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</si>
  <si>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</si>
  <si>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</si>
  <si>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</si>
  <si>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</si>
  <si>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</si>
  <si>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</si>
  <si>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</si>
  <si>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</si>
  <si>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</si>
  <si>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</si>
  <si>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</si>
  <si>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</si>
  <si>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</si>
  <si>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</si>
  <si>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</si>
  <si>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</si>
  <si>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</si>
  <si>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</si>
  <si>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</si>
  <si>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</si>
  <si>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</si>
  <si>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</si>
  <si>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</si>
  <si>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</si>
  <si>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</si>
  <si>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</si>
  <si>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</si>
  <si>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</si>
  <si>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</si>
  <si>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</si>
  <si>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</si>
  <si>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</si>
  <si>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</si>
  <si>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</si>
  <si>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</si>
  <si>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</si>
  <si>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</si>
  <si>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</si>
  <si>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</si>
  <si>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</si>
  <si>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</si>
  <si>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</si>
  <si>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</si>
  <si>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</si>
  <si>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</si>
  <si>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</si>
  <si>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</si>
  <si>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</si>
  <si>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</si>
  <si>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</si>
  <si>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</si>
  <si>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</si>
  <si>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</si>
  <si>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</si>
  <si>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</si>
  <si>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</si>
  <si>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</si>
  <si>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</si>
  <si>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</si>
  <si>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</si>
  <si>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</si>
  <si>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</si>
  <si>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</si>
  <si>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</si>
  <si>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</si>
  <si>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</si>
  <si>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</si>
  <si>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</si>
  <si>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</si>
  <si>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</si>
  <si>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</si>
  <si>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</si>
  <si>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</si>
  <si>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</si>
  <si>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</si>
  <si>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</si>
  <si>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</si>
  <si>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</si>
  <si>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</si>
  <si>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</si>
  <si>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</si>
  <si>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</si>
  <si>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</si>
  <si>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</si>
  <si>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</si>
  <si>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</si>
  <si>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</si>
  <si>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</si>
  <si>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</si>
  <si>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</si>
  <si>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</si>
  <si>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</si>
  <si>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</si>
  <si>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</si>
  <si>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</si>
  <si>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</si>
  <si>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</si>
  <si>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</si>
  <si>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</si>
  <si>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</si>
  <si>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</si>
  <si>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</si>
  <si>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</si>
  <si>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</si>
  <si>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</si>
  <si>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</si>
  <si>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</si>
  <si>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</si>
  <si>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</si>
  <si>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</si>
  <si>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</si>
  <si>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</si>
  <si>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</si>
  <si>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</si>
  <si>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</si>
  <si>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</si>
  <si>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</si>
  <si>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</si>
  <si>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</si>
  <si>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</si>
  <si>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</si>
  <si>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</si>
  <si>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</si>
  <si>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</si>
  <si>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</si>
  <si>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</si>
  <si>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</si>
  <si>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</si>
  <si>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</si>
  <si>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</si>
  <si>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</si>
  <si>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</si>
  <si>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</si>
  <si>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</si>
  <si>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</si>
  <si>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</si>
  <si>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</si>
  <si>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</si>
  <si>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</si>
  <si>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</si>
  <si>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</si>
  <si>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</si>
  <si>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</si>
  <si>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</si>
  <si>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</si>
  <si>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</si>
  <si>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</si>
  <si>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</si>
  <si>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</si>
  <si>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</si>
  <si>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</si>
  <si>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</si>
  <si>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</si>
  <si>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</si>
  <si>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</si>
  <si>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</si>
  <si>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</si>
  <si>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</si>
  <si>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</si>
  <si>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</si>
  <si>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</si>
  <si>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</si>
  <si>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</si>
  <si>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</si>
  <si>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</si>
  <si>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</si>
  <si>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</si>
  <si>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</si>
  <si>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</si>
  <si>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</si>
  <si>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</si>
  <si>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</si>
  <si>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</si>
  <si>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</si>
  <si>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</si>
  <si>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</si>
  <si>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</si>
  <si>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</si>
  <si>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</si>
  <si>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</si>
  <si>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</si>
  <si>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</si>
  <si>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</si>
  <si>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</si>
  <si>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</si>
  <si>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</si>
  <si>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</si>
  <si>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</si>
  <si>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</si>
  <si>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</si>
  <si>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</si>
  <si>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</si>
  <si>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</si>
  <si>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</si>
  <si>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</si>
  <si>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</si>
  <si>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</si>
  <si>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</si>
  <si>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</si>
  <si>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</si>
  <si>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</si>
  <si>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</si>
  <si>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</si>
  <si>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</si>
  <si>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</si>
  <si>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</si>
  <si>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</si>
  <si>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</si>
  <si>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</si>
  <si>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</si>
  <si>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</si>
  <si>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</si>
  <si>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</si>
  <si>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</si>
  <si>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</si>
  <si>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</si>
  <si>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</si>
  <si>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</si>
  <si>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</si>
  <si>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</si>
  <si>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</si>
  <si>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</si>
  <si>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</si>
  <si>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</si>
  <si>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</si>
  <si>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</si>
  <si>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</si>
  <si>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</si>
  <si>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</si>
  <si>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</si>
  <si>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</si>
  <si>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</si>
  <si>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</si>
  <si>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</si>
  <si>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</si>
  <si>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</si>
  <si>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</si>
  <si>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</si>
  <si>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</si>
  <si>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</si>
  <si>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</si>
  <si>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</si>
  <si>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</si>
  <si>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</si>
  <si>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</si>
  <si>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</si>
  <si>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</si>
  <si>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</si>
  <si>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</si>
  <si>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</si>
  <si>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</si>
  <si>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</si>
  <si>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</si>
  <si>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</si>
  <si>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</si>
  <si>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</si>
  <si>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</si>
  <si>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</si>
  <si>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</si>
  <si>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</si>
  <si>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</si>
  <si>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</si>
  <si>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</si>
  <si>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</si>
  <si>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</si>
  <si>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</si>
  <si>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</si>
  <si>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</si>
  <si>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</si>
  <si>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</si>
  <si>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</si>
  <si>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</si>
  <si>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</si>
  <si>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</si>
  <si>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</si>
  <si>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</si>
  <si>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</si>
  <si>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</si>
  <si>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</si>
  <si>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</si>
  <si>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</si>
  <si>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</si>
  <si>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</si>
  <si>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</si>
  <si>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</si>
  <si>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</si>
  <si>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</si>
  <si>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</si>
  <si>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</si>
  <si>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</si>
  <si>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</si>
  <si>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</si>
  <si>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</si>
  <si>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</si>
  <si>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</si>
  <si>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</si>
  <si>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</si>
  <si>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</si>
  <si>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</si>
  <si>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</si>
  <si>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</si>
  <si>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</si>
  <si>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</si>
  <si>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</si>
  <si>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</si>
  <si>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</si>
  <si>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</si>
  <si>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</si>
  <si>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</si>
  <si>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</si>
  <si>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</si>
  <si>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</si>
  <si>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</si>
  <si>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</si>
  <si>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</si>
  <si>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</si>
  <si>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</si>
  <si>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</si>
  <si>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</si>
  <si>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</si>
  <si>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</si>
  <si>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</si>
  <si>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</si>
  <si>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</si>
  <si>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</si>
  <si>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</si>
  <si>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</si>
  <si>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</si>
  <si>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</si>
  <si>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</si>
  <si>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</si>
  <si>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</si>
  <si>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</si>
  <si>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</si>
  <si>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</si>
  <si>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</si>
  <si>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</si>
  <si>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</si>
  <si>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</si>
  <si>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</si>
  <si>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</si>
  <si>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</si>
  <si>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</si>
  <si>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</si>
  <si>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</si>
  <si>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</si>
  <si>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</si>
  <si>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</si>
  <si>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</si>
  <si>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</si>
  <si>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</si>
  <si>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</si>
  <si>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</si>
  <si>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</si>
  <si>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</si>
  <si>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</si>
  <si>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</si>
  <si>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</si>
  <si>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</si>
  <si>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</si>
  <si>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</si>
  <si>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</si>
  <si>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</si>
  <si>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</si>
  <si>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</si>
  <si>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</si>
  <si>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</si>
  <si>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</si>
  <si>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</si>
  <si>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</si>
  <si>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</si>
  <si>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</si>
  <si>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</si>
  <si>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</si>
  <si>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</si>
  <si>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</si>
  <si>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</si>
  <si>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</si>
  <si>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</si>
  <si>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</si>
  <si>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</si>
  <si>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</si>
  <si>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</si>
  <si>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</si>
  <si>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</si>
  <si>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</si>
  <si>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</si>
  <si>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</si>
  <si>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</si>
  <si>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</si>
  <si>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</si>
  <si>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</si>
  <si>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</si>
  <si>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</si>
  <si>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</si>
  <si>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</si>
  <si>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</si>
  <si>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</si>
  <si>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</si>
  <si>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</si>
  <si>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</si>
  <si>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</si>
  <si>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</si>
  <si>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</si>
  <si>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</si>
  <si>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</si>
  <si>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</si>
  <si>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</si>
  <si>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</si>
  <si>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</si>
  <si>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</si>
  <si>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</si>
  <si>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</si>
  <si>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</si>
  <si>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</si>
  <si>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</si>
  <si>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</si>
  <si>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</si>
  <si>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</si>
  <si>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</si>
  <si>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</si>
  <si>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</si>
  <si>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</si>
  <si>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</si>
  <si>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</si>
  <si>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</si>
  <si>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</si>
  <si>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</si>
  <si>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</si>
  <si>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</si>
  <si>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</si>
  <si>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</si>
  <si>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</si>
  <si>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</si>
  <si>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</si>
  <si>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</si>
  <si>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</si>
  <si>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</si>
  <si>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</si>
  <si>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</si>
  <si>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</si>
  <si>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</si>
  <si>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</si>
  <si>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</si>
  <si>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</si>
  <si>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</si>
  <si>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</si>
  <si>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</si>
  <si>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</si>
  <si>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</si>
  <si>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</si>
  <si>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</si>
  <si>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</si>
  <si>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</si>
  <si>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</si>
  <si>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</si>
  <si>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</si>
  <si>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</si>
  <si>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</si>
  <si>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</si>
  <si>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</si>
  <si>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</si>
  <si>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</si>
  <si>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</si>
  <si>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</si>
  <si>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</si>
  <si>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</si>
  <si>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</si>
  <si>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</si>
  <si>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</si>
  <si>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</si>
  <si>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</si>
  <si>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</si>
  <si>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</si>
  <si>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</si>
  <si>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</si>
  <si>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</si>
  <si>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</si>
  <si>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</si>
  <si>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</si>
  <si>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</si>
  <si>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</si>
  <si>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</si>
  <si>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</si>
  <si>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</si>
  <si>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</si>
  <si>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</si>
  <si>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</si>
  <si>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</si>
  <si>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</si>
  <si>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</si>
  <si>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</si>
  <si>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</si>
  <si>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</si>
  <si>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</si>
  <si>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</si>
  <si>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</si>
  <si>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</si>
  <si>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</si>
  <si>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</si>
  <si>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</si>
  <si>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</si>
  <si>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</si>
  <si>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</si>
  <si>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</si>
  <si>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</si>
  <si>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</si>
  <si>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</si>
  <si>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</si>
  <si>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</si>
  <si>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</si>
  <si>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</si>
  <si>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</si>
  <si>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</si>
  <si>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</si>
  <si>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</si>
  <si>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</si>
  <si>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</si>
  <si>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</si>
  <si>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</si>
  <si>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</si>
  <si>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</si>
  <si>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</si>
  <si>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</si>
  <si>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</si>
  <si>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</si>
  <si>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</si>
  <si>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</si>
  <si>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</si>
  <si>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</si>
  <si>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</si>
  <si>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</si>
  <si>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</si>
  <si>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</si>
  <si>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</si>
  <si>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</si>
  <si>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</si>
  <si>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</si>
  <si>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</si>
  <si>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</si>
  <si>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</si>
  <si>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</si>
  <si>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</si>
  <si>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</si>
  <si>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</si>
  <si>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</si>
  <si>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</si>
  <si>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</si>
  <si>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</si>
  <si>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</si>
  <si>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</si>
  <si>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</si>
  <si>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</si>
  <si>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</si>
  <si>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</si>
  <si>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</si>
  <si>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</si>
  <si>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</si>
  <si>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</si>
  <si>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</si>
  <si>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</si>
  <si>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</si>
  <si>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</si>
  <si>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</si>
  <si>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</si>
  <si>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</si>
  <si>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</si>
  <si>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</si>
  <si>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</si>
  <si>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</si>
  <si>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</si>
  <si>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</si>
  <si>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</si>
  <si>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</si>
  <si>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</si>
  <si>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</si>
  <si>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</si>
  <si>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</si>
  <si>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</si>
  <si>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</si>
  <si>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</si>
  <si>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</si>
  <si>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</si>
  <si>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</si>
  <si>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</si>
  <si>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</si>
  <si>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</si>
  <si>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</si>
  <si>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</si>
  <si>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</si>
  <si>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</si>
  <si>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</si>
  <si>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</si>
  <si>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</si>
  <si>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</si>
  <si>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</si>
  <si>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</si>
  <si>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</si>
  <si>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</si>
  <si>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</si>
  <si>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</si>
  <si>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</si>
  <si>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</si>
  <si>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</si>
  <si>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</si>
  <si>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</si>
  <si>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</si>
  <si>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</si>
  <si>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</si>
  <si>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</si>
  <si>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</si>
  <si>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</si>
  <si>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</si>
  <si>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</si>
  <si>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</si>
  <si>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</si>
  <si>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</si>
  <si>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</si>
  <si>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</si>
  <si>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</si>
  <si>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</si>
  <si>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</si>
  <si>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</si>
  <si>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</si>
  <si>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</si>
  <si>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</si>
  <si>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</si>
  <si>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</si>
  <si>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</si>
  <si>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</si>
  <si>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</si>
  <si>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</si>
  <si>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</si>
  <si>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</si>
  <si>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</si>
  <si>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</si>
  <si>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</si>
  <si>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</si>
  <si>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</si>
  <si>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</si>
  <si>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</si>
  <si>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</si>
  <si>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</si>
  <si>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</si>
  <si>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</si>
  <si>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</si>
  <si>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</si>
  <si>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</si>
  <si>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</si>
  <si>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</si>
  <si>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</si>
  <si>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</si>
  <si>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</si>
  <si>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</si>
  <si>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</si>
  <si>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</si>
  <si>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</si>
  <si>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</si>
  <si>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</si>
  <si>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</si>
  <si>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</si>
  <si>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</si>
  <si>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</si>
  <si>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</si>
  <si>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</si>
  <si>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</si>
  <si>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</si>
  <si>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</si>
  <si>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</si>
  <si>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</si>
  <si>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</si>
  <si>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</si>
  <si>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</si>
  <si>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</si>
  <si>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</si>
  <si>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</si>
  <si>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</si>
  <si>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</si>
  <si>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</si>
  <si>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</si>
  <si>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</si>
  <si>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</si>
  <si>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</si>
  <si>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</si>
  <si>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</si>
  <si>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</si>
  <si>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</si>
  <si>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</si>
  <si>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</si>
  <si>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</si>
  <si>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</si>
  <si>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</si>
  <si>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</si>
  <si>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</si>
  <si>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</si>
  <si>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</si>
  <si>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</si>
  <si>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</si>
  <si>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</si>
  <si>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</si>
  <si>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</si>
  <si>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</si>
  <si>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</si>
  <si>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</si>
  <si>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</si>
  <si>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</si>
  <si>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</si>
  <si>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</si>
  <si>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</si>
  <si>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</si>
  <si>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</si>
  <si>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</si>
  <si>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</si>
  <si>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</si>
  <si>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</si>
  <si>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</si>
  <si>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</si>
  <si>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</si>
  <si>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</si>
  <si>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</si>
  <si>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</si>
  <si>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</si>
  <si>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</si>
  <si>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</si>
  <si>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</si>
  <si>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</si>
  <si>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</si>
  <si>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</si>
  <si>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</si>
  <si>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</si>
  <si>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</si>
  <si>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</si>
  <si>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</si>
  <si>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</si>
  <si>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</si>
  <si>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</si>
  <si>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</si>
  <si>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</si>
  <si>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</si>
  <si>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</si>
  <si>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</si>
  <si>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</si>
  <si>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</si>
  <si>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</si>
  <si>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</si>
  <si>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</si>
  <si>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</si>
  <si>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</si>
  <si>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</si>
  <si>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</si>
  <si>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</si>
  <si>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</si>
  <si>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</si>
  <si>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</si>
  <si>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</si>
  <si>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</si>
  <si>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</si>
  <si>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</si>
  <si>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</si>
  <si>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</si>
  <si>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</si>
  <si>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</si>
  <si>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</si>
  <si>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</si>
  <si>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</si>
  <si>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</si>
  <si>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</si>
  <si>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</si>
  <si>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</si>
  <si>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</si>
  <si>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</si>
  <si>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</si>
  <si>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</si>
  <si>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</si>
  <si>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</si>
  <si>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</si>
  <si>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</si>
  <si>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</si>
  <si>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</si>
  <si>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</si>
  <si>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</si>
  <si>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</si>
  <si>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</si>
  <si>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</si>
  <si>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</si>
  <si>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</si>
  <si>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</si>
  <si>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</si>
  <si>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</si>
  <si>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</si>
  <si>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</si>
  <si>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</si>
  <si>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</si>
  <si>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</si>
  <si>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</si>
  <si>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</si>
  <si>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</si>
  <si>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</si>
  <si>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</si>
  <si>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</si>
  <si>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</si>
  <si>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</si>
  <si>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</si>
  <si>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</si>
  <si>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</si>
  <si>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</si>
  <si>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</si>
  <si>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</si>
  <si>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</si>
  <si>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</si>
  <si>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</si>
  <si>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</si>
  <si>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</si>
  <si>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</si>
  <si>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</si>
  <si>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</si>
  <si>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</si>
  <si>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</si>
  <si>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</si>
  <si>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</si>
  <si>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</si>
  <si>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</si>
  <si>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</si>
  <si>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</si>
  <si>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</si>
  <si>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</si>
  <si>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</si>
  <si>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</si>
  <si>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</si>
  <si>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</si>
  <si>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</si>
  <si>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</si>
  <si>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</si>
  <si>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</si>
  <si>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</si>
  <si>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</si>
  <si>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</si>
  <si>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</si>
  <si>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</si>
  <si>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</si>
  <si>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</si>
  <si>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</si>
  <si>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</si>
  <si>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</si>
  <si>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</si>
  <si>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</si>
  <si>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</si>
  <si>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</si>
  <si>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</si>
  <si>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</si>
  <si>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</si>
  <si>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</si>
  <si>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</si>
  <si>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</si>
  <si>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</si>
  <si>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</si>
  <si>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</si>
  <si>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</si>
  <si>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</si>
  <si>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</si>
  <si>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</si>
  <si>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</si>
  <si>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</si>
  <si>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</si>
  <si>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</si>
  <si>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</si>
  <si>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</si>
  <si>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</si>
  <si>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</si>
  <si>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</si>
  <si>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</si>
  <si>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</si>
  <si>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</si>
  <si>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</si>
  <si>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</si>
  <si>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</si>
  <si>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</si>
  <si>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</si>
  <si>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</si>
  <si>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</si>
  <si>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</si>
  <si>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</si>
  <si>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</si>
  <si>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</si>
  <si>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</si>
  <si>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</si>
  <si>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</si>
  <si>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</si>
  <si>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</si>
  <si>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</si>
  <si>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</si>
  <si>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</si>
  <si>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</si>
  <si>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</si>
  <si>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</si>
  <si>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</si>
  <si>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</si>
  <si>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</si>
  <si>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</si>
  <si>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</si>
  <si>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</si>
  <si>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</si>
  <si>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</si>
  <si>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</si>
  <si>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</si>
  <si>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</si>
  <si>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</si>
  <si>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</si>
  <si>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</si>
  <si>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</si>
  <si>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</si>
  <si>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</si>
  <si>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</si>
  <si>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</si>
  <si>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</si>
  <si>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</si>
  <si>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</si>
  <si>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</si>
  <si>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</si>
  <si>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</si>
  <si>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</si>
  <si>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</si>
  <si>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</si>
  <si>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</si>
  <si>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</si>
  <si>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</si>
  <si>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</si>
  <si>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</si>
  <si>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</si>
  <si>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</si>
  <si>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</si>
  <si>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</si>
  <si>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</si>
  <si>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</si>
  <si>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</si>
  <si>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</si>
  <si>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</si>
  <si>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</si>
  <si>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</si>
  <si>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</si>
  <si>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</si>
  <si>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</si>
  <si>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</si>
  <si>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</si>
  <si>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</si>
  <si>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</si>
  <si>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</si>
  <si>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</si>
  <si>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</si>
  <si>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</si>
  <si>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</si>
  <si>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</si>
  <si>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</si>
  <si>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</si>
  <si>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</si>
  <si>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</si>
  <si>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</si>
  <si>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</si>
  <si>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</si>
  <si>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</si>
  <si>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</si>
  <si>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</si>
  <si>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</si>
  <si>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</si>
  <si>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</si>
  <si>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</si>
  <si>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</si>
  <si>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</si>
  <si>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</si>
  <si>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</si>
  <si>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</si>
  <si>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</si>
  <si>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</si>
  <si>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</si>
  <si>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</si>
  <si>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</si>
  <si>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</si>
  <si>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</si>
  <si>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</si>
  <si>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</si>
  <si>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</si>
  <si>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</si>
  <si>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</si>
  <si>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</si>
  <si>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</si>
  <si>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</si>
  <si>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</si>
  <si>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</si>
  <si>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</si>
  <si>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</si>
  <si>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</si>
  <si>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</si>
  <si>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</si>
  <si>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</si>
  <si>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</si>
  <si>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</si>
  <si>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</si>
  <si>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</si>
  <si>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</si>
  <si>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</si>
  <si>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</si>
  <si>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</si>
  <si>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</si>
  <si>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</si>
  <si>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</si>
  <si>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</si>
  <si>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</si>
  <si>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</si>
  <si>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</si>
  <si>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</si>
  <si>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</si>
  <si>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</si>
  <si>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</si>
  <si>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</si>
  <si>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</si>
  <si>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</si>
  <si>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</si>
  <si>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</si>
  <si>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</si>
  <si>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</si>
  <si>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</si>
  <si>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</si>
  <si>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</si>
  <si>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</si>
  <si>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</si>
  <si>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</si>
  <si>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</si>
  <si>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</si>
  <si>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</si>
  <si>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</si>
  <si>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</si>
  <si>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</si>
  <si>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</si>
  <si>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</si>
  <si>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</si>
  <si>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</si>
  <si>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</si>
  <si>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</si>
  <si>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</si>
  <si>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</si>
  <si>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</si>
  <si>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</si>
  <si>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</si>
  <si>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</si>
  <si>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</si>
  <si>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</si>
  <si>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</si>
  <si>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</si>
  <si>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</si>
  <si>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</si>
  <si>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</si>
  <si>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</si>
  <si>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</si>
  <si>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</si>
  <si>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</si>
  <si>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</si>
  <si>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</si>
  <si>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</si>
  <si>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</si>
  <si>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</si>
  <si>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</si>
  <si>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</si>
  <si>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</si>
  <si>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</si>
  <si>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</si>
  <si>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</si>
  <si>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</si>
  <si>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</si>
  <si>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</si>
  <si>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</si>
  <si>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</si>
  <si>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</si>
  <si>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</si>
  <si>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</si>
  <si>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</si>
  <si>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</si>
  <si>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</si>
  <si>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</si>
  <si>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</si>
  <si>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</si>
  <si>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</si>
  <si>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</si>
  <si>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</si>
  <si>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</si>
  <si>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</si>
  <si>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</si>
  <si>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</si>
  <si>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</si>
  <si>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</si>
  <si>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</si>
  <si>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</si>
  <si>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</si>
  <si>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</si>
  <si>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</si>
  <si>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</si>
  <si>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</si>
  <si>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</si>
  <si>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</si>
  <si>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</si>
  <si>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</si>
  <si>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</si>
  <si>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</si>
  <si>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</si>
  <si>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</si>
  <si>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</si>
  <si>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</si>
  <si>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</si>
  <si>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</si>
  <si>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</si>
  <si>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</si>
  <si>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</si>
  <si>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</si>
  <si>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</si>
  <si>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</si>
  <si>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</si>
  <si>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</si>
  <si>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</si>
  <si>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</si>
  <si>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</si>
  <si>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</si>
  <si>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</si>
  <si>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</si>
  <si>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</si>
  <si>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</si>
  <si>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</si>
  <si>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</si>
  <si>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</si>
  <si>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</si>
  <si>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</si>
  <si>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</si>
  <si>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</si>
  <si>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</si>
  <si>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</si>
  <si>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</si>
  <si>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</si>
  <si>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</si>
  <si>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</si>
  <si>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</si>
  <si>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</si>
  <si>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</si>
  <si>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</si>
  <si>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</si>
  <si>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</si>
  <si>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</si>
  <si>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</si>
  <si>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</si>
  <si>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</si>
  <si>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</si>
  <si>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</si>
  <si>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</si>
  <si>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</si>
  <si>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</si>
  <si>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</si>
  <si>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</si>
  <si>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</si>
  <si>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</si>
  <si>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</si>
  <si>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</si>
  <si>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</si>
  <si>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</si>
  <si>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</si>
  <si>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</si>
  <si>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</si>
  <si>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</si>
  <si>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</si>
  <si>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</si>
  <si>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</si>
  <si>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</si>
  <si>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</si>
  <si>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</si>
  <si>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</si>
  <si>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</si>
  <si>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</si>
  <si>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</si>
  <si>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</si>
  <si>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</si>
  <si>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</si>
  <si>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</si>
  <si>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</si>
  <si>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</si>
  <si>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</si>
  <si>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</si>
  <si>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</si>
  <si>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</si>
  <si>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</si>
  <si>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</si>
  <si>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</si>
  <si>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</si>
  <si>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</si>
  <si>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</si>
  <si>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</si>
  <si>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</si>
  <si>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</si>
  <si>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</si>
  <si>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</si>
  <si>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</si>
  <si>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</si>
  <si>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</si>
  <si>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</si>
  <si>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</si>
  <si>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</si>
  <si>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</si>
  <si>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</si>
  <si>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</si>
  <si>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</si>
  <si>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</si>
  <si>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</si>
  <si>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</si>
  <si>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</si>
  <si>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</si>
  <si>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</si>
  <si>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</si>
  <si>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</si>
  <si>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</si>
  <si>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</si>
  <si>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</si>
  <si>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</si>
  <si>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</si>
  <si>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</si>
  <si>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</si>
  <si>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</si>
  <si>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</si>
  <si>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</si>
  <si>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</si>
  <si>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</si>
  <si>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</si>
  <si>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</si>
  <si>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</si>
  <si>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</si>
  <si>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</si>
  <si>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</si>
  <si>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</si>
  <si>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</si>
  <si>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</si>
  <si>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</si>
  <si>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</si>
  <si>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</si>
  <si>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</si>
  <si>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</si>
  <si>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</si>
  <si>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</si>
  <si>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</si>
  <si>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</si>
  <si>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</si>
  <si>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</si>
  <si>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</si>
  <si>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</si>
  <si>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</si>
  <si>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</si>
  <si>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</si>
  <si>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</si>
  <si>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</si>
  <si>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</si>
  <si>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</si>
  <si>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</si>
  <si>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</si>
  <si>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</si>
  <si>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</si>
  <si>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</si>
  <si>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</si>
  <si>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</si>
  <si>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</si>
  <si>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</si>
  <si>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</si>
  <si>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</si>
  <si>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</si>
  <si>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</si>
  <si>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</si>
  <si>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</si>
  <si>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</si>
  <si>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</si>
  <si>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</si>
  <si>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</si>
  <si>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</si>
  <si>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</si>
  <si>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</si>
  <si>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</si>
  <si>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</si>
  <si>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</si>
  <si>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</si>
  <si>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</si>
  <si>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</si>
  <si>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</si>
  <si>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</si>
  <si>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</si>
  <si>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</si>
  <si>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</si>
  <si>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</si>
  <si>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</si>
  <si>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</si>
  <si>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</si>
  <si>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</si>
  <si>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</si>
  <si>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</si>
  <si>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</si>
  <si>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</si>
  <si>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</si>
  <si>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</si>
  <si>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</si>
  <si>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</si>
  <si>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</si>
  <si>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</si>
  <si>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</si>
  <si>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</si>
  <si>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</si>
  <si>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</si>
  <si>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</si>
  <si>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</si>
  <si>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</si>
  <si>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</si>
  <si>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</si>
  <si>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</si>
  <si>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</si>
  <si>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</si>
  <si>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</si>
  <si>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</si>
  <si>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</si>
  <si>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</si>
  <si>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</si>
  <si>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</si>
  <si>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</si>
  <si>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</si>
  <si>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</si>
  <si>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</si>
  <si>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</si>
  <si>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</si>
  <si>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</si>
  <si>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</si>
  <si>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</si>
  <si>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</si>
  <si>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</si>
  <si>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</si>
  <si>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</si>
  <si>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</si>
  <si>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</si>
  <si>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</si>
  <si>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</si>
  <si>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</si>
  <si>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</si>
  <si>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</si>
  <si>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</si>
  <si>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</si>
  <si>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</si>
  <si>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</si>
  <si>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</si>
  <si>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</si>
  <si>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</si>
  <si>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</si>
  <si>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</si>
  <si>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</si>
  <si>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</si>
  <si>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</si>
  <si>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</si>
  <si>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</si>
  <si>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</si>
  <si>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</si>
  <si>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</si>
  <si>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</si>
  <si>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</si>
  <si>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</si>
  <si>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</si>
  <si>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</si>
  <si>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</si>
  <si>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</si>
  <si>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</si>
  <si>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</si>
  <si>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</si>
  <si>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</si>
  <si>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</si>
  <si>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</si>
  <si>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</si>
  <si>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</si>
  <si>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</si>
  <si>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</si>
  <si>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</si>
  <si>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</si>
  <si>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</si>
  <si>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</si>
  <si>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</si>
  <si>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</si>
  <si>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</si>
  <si>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</si>
  <si>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</si>
  <si>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</si>
  <si>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</si>
  <si>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</si>
  <si>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</si>
  <si>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</si>
  <si>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</si>
  <si>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</si>
  <si>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</si>
  <si>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</si>
  <si>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</si>
  <si>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</si>
  <si>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</si>
  <si>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</si>
  <si>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</si>
  <si>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</si>
  <si>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</si>
  <si>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</si>
  <si>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</si>
  <si>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</si>
  <si>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</si>
  <si>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</si>
  <si>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</si>
  <si>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</si>
  <si>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</si>
  <si>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</si>
  <si>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</si>
  <si>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</si>
  <si>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</si>
  <si>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</si>
  <si>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</si>
  <si>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</si>
  <si>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</si>
  <si>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</si>
  <si>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</si>
  <si>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</si>
  <si>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</si>
  <si>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</si>
  <si>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</si>
  <si>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</si>
  <si>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</si>
  <si>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</si>
  <si>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</si>
  <si>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</si>
  <si>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</si>
  <si>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</si>
  <si>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</si>
  <si>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</si>
  <si>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</si>
  <si>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</si>
  <si>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</si>
  <si>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</si>
  <si>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</si>
  <si>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</si>
  <si>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</si>
  <si>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</si>
  <si>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</si>
  <si>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</si>
  <si>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</si>
  <si>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</si>
  <si>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</si>
  <si>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</si>
  <si>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</si>
  <si>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</si>
  <si>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</si>
  <si>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</si>
  <si>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</si>
  <si>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</si>
  <si>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</si>
  <si>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</si>
  <si>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</si>
  <si>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</si>
  <si>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</si>
  <si>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</si>
  <si>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</si>
  <si>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</si>
  <si>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</si>
  <si>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</si>
  <si>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</si>
  <si>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</si>
  <si>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</si>
  <si>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</si>
  <si>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</si>
  <si>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</si>
  <si>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</si>
  <si>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</si>
  <si>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</si>
  <si>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</si>
  <si>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</si>
  <si>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</si>
  <si>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</si>
  <si>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</si>
  <si>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</si>
  <si>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</si>
  <si>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</si>
  <si>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</si>
  <si>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</si>
  <si>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</si>
  <si>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</si>
  <si>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</si>
  <si>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</si>
  <si>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</si>
  <si>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</si>
  <si>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</si>
  <si>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</si>
  <si>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</si>
  <si>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</si>
  <si>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</si>
  <si>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</si>
  <si>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</si>
  <si>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</si>
  <si>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</si>
  <si>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</si>
  <si>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</si>
  <si>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</si>
  <si>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</si>
  <si>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</si>
  <si>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</si>
  <si>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</si>
  <si>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</si>
  <si>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</si>
  <si>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</si>
  <si>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</si>
  <si>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</si>
  <si>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</si>
  <si>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</si>
  <si>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</si>
  <si>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</si>
  <si>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</si>
  <si>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</si>
  <si>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</si>
  <si>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</si>
  <si>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</si>
  <si>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</si>
  <si>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</si>
  <si>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</si>
  <si>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</si>
  <si>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</si>
  <si>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</si>
  <si>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</si>
  <si>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</si>
  <si>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</si>
  <si>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</si>
  <si>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</si>
  <si>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</si>
  <si>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</si>
  <si>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</si>
  <si>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</si>
  <si>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</si>
  <si>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</si>
  <si>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</si>
  <si>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</si>
  <si>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</si>
  <si>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</si>
  <si>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</si>
  <si>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</si>
  <si>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</si>
  <si>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</si>
  <si>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</si>
  <si>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</si>
  <si>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</si>
  <si>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</si>
  <si>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</si>
  <si>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</si>
  <si>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</si>
  <si>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</si>
  <si>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</si>
  <si>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</si>
  <si>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</si>
  <si>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</si>
  <si>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</si>
  <si>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</si>
  <si>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</si>
  <si>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</si>
  <si>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</si>
  <si>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</si>
  <si>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</si>
  <si>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</si>
  <si>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</si>
  <si>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</si>
  <si>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</si>
  <si>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</si>
  <si>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</si>
  <si>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</si>
  <si>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</si>
  <si>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</si>
  <si>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</si>
  <si>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</si>
  <si>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</si>
  <si>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</si>
  <si>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</si>
  <si>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</si>
  <si>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</si>
  <si>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</si>
  <si>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</si>
  <si>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</si>
  <si>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</si>
  <si>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</si>
  <si>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</si>
  <si>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</si>
  <si>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</si>
  <si>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</si>
  <si>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</si>
  <si>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</si>
  <si>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</si>
  <si>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</si>
  <si>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</si>
  <si>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</si>
  <si>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</si>
  <si>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</si>
  <si>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</si>
  <si>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</si>
  <si>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</si>
  <si>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</si>
  <si>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</si>
  <si>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</si>
  <si>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</si>
  <si>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</si>
  <si>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</si>
  <si>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</si>
  <si>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</si>
  <si>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</si>
  <si>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</si>
  <si>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</si>
  <si>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</si>
  <si>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</si>
  <si>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</si>
  <si>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</si>
  <si>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</si>
  <si>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</si>
  <si>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</si>
  <si>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</si>
  <si>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</si>
  <si>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</si>
  <si>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</si>
  <si>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</si>
  <si>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</si>
  <si>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</si>
  <si>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</si>
  <si>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</si>
  <si>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</si>
  <si>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</si>
  <si>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</si>
  <si>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</si>
  <si>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</si>
  <si>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</si>
  <si>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</si>
  <si>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</si>
  <si>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</si>
  <si>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</si>
  <si>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</si>
  <si>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</si>
  <si>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</si>
  <si>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</si>
  <si>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</si>
  <si>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</si>
  <si>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</si>
  <si>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</si>
  <si>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</si>
  <si>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</si>
  <si>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</si>
  <si>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</si>
  <si>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</si>
  <si>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</si>
  <si>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</si>
  <si>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</si>
  <si>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</si>
  <si>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</si>
  <si>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</si>
  <si>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</si>
  <si>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</si>
  <si>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</si>
  <si>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</si>
  <si>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</si>
  <si>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</si>
  <si>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</si>
  <si>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</si>
  <si>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</si>
  <si>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</si>
  <si>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</si>
  <si>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</si>
  <si>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</si>
  <si>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</si>
  <si>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</si>
  <si>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</si>
  <si>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</si>
  <si>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</si>
  <si>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</si>
  <si>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</si>
  <si>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</si>
  <si>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</si>
  <si>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</si>
  <si>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</si>
  <si>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</si>
  <si>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</si>
  <si>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</si>
  <si>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</si>
  <si>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</si>
  <si>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</si>
  <si>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</si>
  <si>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</si>
  <si>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</si>
  <si>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</si>
  <si>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</si>
  <si>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</si>
  <si>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</si>
  <si>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</si>
  <si>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</si>
  <si>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</si>
  <si>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</si>
  <si>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</si>
  <si>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</si>
  <si>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</si>
  <si>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</si>
  <si>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</si>
  <si>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</si>
  <si>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</si>
  <si>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</si>
  <si>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</si>
  <si>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</si>
  <si>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</si>
  <si>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</si>
  <si>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</si>
  <si>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</si>
  <si>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</si>
  <si>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</si>
  <si>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</si>
  <si>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</si>
  <si>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</si>
  <si>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</si>
  <si>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</si>
  <si>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</si>
  <si>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</si>
  <si>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</si>
  <si>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</si>
  <si>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</si>
  <si>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</si>
  <si>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</si>
  <si>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</si>
  <si>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</si>
  <si>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</si>
  <si>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</si>
  <si>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</si>
  <si>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</si>
  <si>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</si>
  <si>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</si>
  <si>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</si>
  <si>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</si>
  <si>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</si>
  <si>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</si>
  <si>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</si>
  <si>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</si>
  <si>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</si>
  <si>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</si>
  <si>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</si>
  <si>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</si>
  <si>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</si>
  <si>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</si>
  <si>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</si>
  <si>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</si>
  <si>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</si>
  <si>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</si>
  <si>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</si>
  <si>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</si>
  <si>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</si>
  <si>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</si>
  <si>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</si>
  <si>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</si>
  <si>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</si>
  <si>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</si>
  <si>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</si>
  <si>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</si>
  <si>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</si>
  <si>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</si>
  <si>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</si>
  <si>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</si>
  <si>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</si>
  <si>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</si>
  <si>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</si>
  <si>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</si>
  <si>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</si>
  <si>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</si>
  <si>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</si>
  <si>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</si>
  <si>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</si>
  <si>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</si>
  <si>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</si>
  <si>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</si>
  <si>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</si>
  <si>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</si>
  <si>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</si>
  <si>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</si>
  <si>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</si>
  <si>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</si>
  <si>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</si>
  <si>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</si>
  <si>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</si>
  <si>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</si>
  <si>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</si>
  <si>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</si>
  <si>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</si>
  <si>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</si>
  <si>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</si>
  <si>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</si>
  <si>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</si>
  <si>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</si>
  <si>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</si>
  <si>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</si>
  <si>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</si>
  <si>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</si>
  <si>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</si>
  <si>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</si>
  <si>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</si>
  <si>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</si>
  <si>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</si>
  <si>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</si>
  <si>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</si>
  <si>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</si>
  <si>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</si>
  <si>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</si>
  <si>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</si>
  <si>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</si>
  <si>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</si>
  <si>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</si>
  <si>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</si>
  <si>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</si>
  <si>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</si>
  <si>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</si>
  <si>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</si>
  <si>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</si>
  <si>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</si>
  <si>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</si>
  <si>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</si>
  <si>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</si>
  <si>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</si>
  <si>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</si>
  <si>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</si>
  <si>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</si>
  <si>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</si>
  <si>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</si>
  <si>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</si>
  <si>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</si>
  <si>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</si>
  <si>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</si>
  <si>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</si>
  <si>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</si>
  <si>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</si>
  <si>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</si>
  <si>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</si>
  <si>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</si>
  <si>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</si>
  <si>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</si>
  <si>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</si>
  <si>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</si>
  <si>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</si>
  <si>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</si>
  <si>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</si>
  <si>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</si>
  <si>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</si>
  <si>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</si>
  <si>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</si>
  <si>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</si>
  <si>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</si>
  <si>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</si>
  <si>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</si>
  <si>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</si>
  <si>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</si>
  <si>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</si>
  <si>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</si>
  <si>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</si>
  <si>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</si>
  <si>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</si>
  <si>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</si>
  <si>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</si>
  <si>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</si>
  <si>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</si>
  <si>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</si>
  <si>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</si>
  <si>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</si>
  <si>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</si>
  <si>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</si>
  <si>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</si>
  <si>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</si>
  <si>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</si>
  <si>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</si>
  <si>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</si>
  <si>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</si>
  <si>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</si>
  <si>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</si>
  <si>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</si>
  <si>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</si>
  <si>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</si>
  <si>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</si>
  <si>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</si>
  <si>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</si>
  <si>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</si>
  <si>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</si>
  <si>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</si>
  <si>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</si>
  <si>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</si>
  <si>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</si>
  <si>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</si>
  <si>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</si>
  <si>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</si>
  <si>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</si>
  <si>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</si>
  <si>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</si>
  <si>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</si>
  <si>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</si>
  <si>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</si>
  <si>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</si>
  <si>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</si>
  <si>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</si>
  <si>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</si>
  <si>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</si>
  <si>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</si>
  <si>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</si>
  <si>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</si>
  <si>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</si>
  <si>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</si>
  <si>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</si>
  <si>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</si>
  <si>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</si>
  <si>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</si>
  <si>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</si>
  <si>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</si>
  <si>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</si>
  <si>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</si>
  <si>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</si>
  <si>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</si>
  <si>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</si>
  <si>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</si>
  <si>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</si>
  <si>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</si>
  <si>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</si>
  <si>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</si>
  <si>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</si>
  <si>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</si>
  <si>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</si>
  <si>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</si>
  <si>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</si>
  <si>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</si>
  <si>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</si>
  <si>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</si>
  <si>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</si>
  <si>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</si>
  <si>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</si>
  <si>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</si>
  <si>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</si>
  <si>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</si>
  <si>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</si>
  <si>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</si>
  <si>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</si>
  <si>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</si>
  <si>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</si>
  <si>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</si>
  <si>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</si>
  <si>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</si>
  <si>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</si>
  <si>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</si>
  <si>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</si>
  <si>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</si>
  <si>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</si>
  <si>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</si>
  <si>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</si>
  <si>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</si>
  <si>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</si>
  <si>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</si>
  <si>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</si>
  <si>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</si>
  <si>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</si>
  <si>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</si>
  <si>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</si>
  <si>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</si>
  <si>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</si>
  <si>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</si>
  <si>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</si>
  <si>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</si>
  <si>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</si>
  <si>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</si>
  <si>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</si>
  <si>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</si>
  <si>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</si>
  <si>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</si>
  <si>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</si>
  <si>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</si>
  <si>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</si>
  <si>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</si>
  <si>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</si>
  <si>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</si>
  <si>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</si>
  <si>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</si>
  <si>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</si>
  <si>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</si>
  <si>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</si>
  <si>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</si>
  <si>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</si>
  <si>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</si>
  <si>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</si>
  <si>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</si>
  <si>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</si>
  <si>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</si>
  <si>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</si>
  <si>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</si>
  <si>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</si>
  <si>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</si>
  <si>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</si>
  <si>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</si>
  <si>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</si>
  <si>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</si>
  <si>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</si>
  <si>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</si>
  <si>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</si>
  <si>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</si>
  <si>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</si>
  <si>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</si>
  <si>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</si>
  <si>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</si>
  <si>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</si>
  <si>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</si>
  <si>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</si>
  <si>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</si>
  <si>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</si>
  <si>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</si>
  <si>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</si>
  <si>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</si>
  <si>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</si>
  <si>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</si>
  <si>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</si>
  <si>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</si>
  <si>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</si>
  <si>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</si>
  <si>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</si>
  <si>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</si>
  <si>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</si>
  <si>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</si>
  <si>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</si>
  <si>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</si>
  <si>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</si>
  <si>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</si>
  <si>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</si>
  <si>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</si>
  <si>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</si>
  <si>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</si>
  <si>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</si>
  <si>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</si>
  <si>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</si>
  <si>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</si>
  <si>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</si>
  <si>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</si>
  <si>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</si>
  <si>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</si>
  <si>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</si>
  <si>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</si>
  <si>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</si>
  <si>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</si>
  <si>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</si>
  <si>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</si>
  <si>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</si>
  <si>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</si>
  <si>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</si>
  <si>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</si>
  <si>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</si>
  <si>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</si>
  <si>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</si>
  <si>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</si>
  <si>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</si>
  <si>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</si>
  <si>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</si>
  <si>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</si>
  <si>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</si>
  <si>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</si>
  <si>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</si>
  <si>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</si>
  <si>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</si>
  <si>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</si>
  <si>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</si>
  <si>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</si>
  <si>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</si>
  <si>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</si>
  <si>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</si>
  <si>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</si>
  <si>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</si>
  <si>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</si>
  <si>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</si>
  <si>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</si>
  <si>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</si>
  <si>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</si>
  <si>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</si>
  <si>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</si>
  <si>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</si>
  <si>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</si>
  <si>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</si>
  <si>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</si>
  <si>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</si>
  <si>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</si>
  <si>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</si>
  <si>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</si>
  <si>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</si>
  <si>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</si>
  <si>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</si>
  <si>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</si>
  <si>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</si>
  <si>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</si>
  <si>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</si>
  <si>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</si>
  <si>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</si>
  <si>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</si>
  <si>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</si>
  <si>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</si>
  <si>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</si>
  <si>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</si>
  <si>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</si>
  <si>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</si>
  <si>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</si>
  <si>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</si>
  <si>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</si>
  <si>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</si>
  <si>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</si>
  <si>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</si>
  <si>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</si>
  <si>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</si>
  <si>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</si>
  <si>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</si>
  <si>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</si>
  <si>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</si>
  <si>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</si>
  <si>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</si>
  <si>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</si>
  <si>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</si>
  <si>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</si>
  <si>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</si>
  <si>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</si>
  <si>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</si>
  <si>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</si>
  <si>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</si>
  <si>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</si>
  <si>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</si>
  <si>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</si>
  <si>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</si>
  <si>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</si>
  <si>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</si>
  <si>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</si>
  <si>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</si>
  <si>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</si>
  <si>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</si>
  <si>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</si>
  <si>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</si>
  <si>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</si>
  <si>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</si>
  <si>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</si>
  <si>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</si>
  <si>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</si>
  <si>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</si>
  <si>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</si>
  <si>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</si>
  <si>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</si>
  <si>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</si>
  <si>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</si>
  <si>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</si>
  <si>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</si>
  <si>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</si>
  <si>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</si>
  <si>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</si>
  <si>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</si>
  <si>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</si>
  <si>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</si>
  <si>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</si>
  <si>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</si>
  <si>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</si>
  <si>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</si>
  <si>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</si>
  <si>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</si>
  <si>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</si>
  <si>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</si>
  <si>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</si>
  <si>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</si>
  <si>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</si>
  <si>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</si>
  <si>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</si>
  <si>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</si>
  <si>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</si>
  <si>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</si>
  <si>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</si>
  <si>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</si>
  <si>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</si>
  <si>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</si>
  <si>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</si>
  <si>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</si>
  <si>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</si>
  <si>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</si>
  <si>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</si>
  <si>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</si>
  <si>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</si>
  <si>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</si>
  <si>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</si>
  <si>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</si>
  <si>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</si>
  <si>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</si>
  <si>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</si>
  <si>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</si>
  <si>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</si>
  <si>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</si>
  <si>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</si>
  <si>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</si>
  <si>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</si>
  <si>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</si>
  <si>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</si>
  <si>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</si>
  <si>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</si>
  <si>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</si>
  <si>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</si>
  <si>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</si>
  <si>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</si>
  <si>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</si>
  <si>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</si>
  <si>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</si>
  <si>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</si>
  <si>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</si>
  <si>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</si>
  <si>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</si>
  <si>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</si>
  <si>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</si>
  <si>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</si>
  <si>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</si>
  <si>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</si>
  <si>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</si>
  <si>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</si>
  <si>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</si>
  <si>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</si>
  <si>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</si>
  <si>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</si>
  <si>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</si>
  <si>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</si>
  <si>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</si>
  <si>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</si>
  <si>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</si>
  <si>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</si>
  <si>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</si>
  <si>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</si>
  <si>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</si>
  <si>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</si>
  <si>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</si>
  <si>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</si>
  <si>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</si>
  <si>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</si>
  <si>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</si>
  <si>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</si>
  <si>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</si>
  <si>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</si>
  <si>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</si>
  <si>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</si>
  <si>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</si>
  <si>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</si>
  <si>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</si>
  <si>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</si>
  <si>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</si>
  <si>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</si>
  <si>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</si>
  <si>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</si>
  <si>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</si>
  <si>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</si>
  <si>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</si>
  <si>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</si>
  <si>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</si>
  <si>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</si>
  <si>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</si>
  <si>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</si>
  <si>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</si>
  <si>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</si>
  <si>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</si>
  <si>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</si>
  <si>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</si>
  <si>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</si>
  <si>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</si>
  <si>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</si>
  <si>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</si>
  <si>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</si>
  <si>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</si>
  <si>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</si>
  <si>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</si>
  <si>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</si>
  <si>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</si>
  <si>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</si>
  <si>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</si>
  <si>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</si>
  <si>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</si>
  <si>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</si>
  <si>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</si>
  <si>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</si>
  <si>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</si>
  <si>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</si>
  <si>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</si>
  <si>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</si>
  <si>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</si>
  <si>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</si>
  <si>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</si>
  <si>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</si>
  <si>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</si>
  <si>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</si>
  <si>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</si>
  <si>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</si>
  <si>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</si>
  <si>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</si>
  <si>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</si>
  <si>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</si>
  <si>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</si>
  <si>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</si>
  <si>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</si>
  <si>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</si>
  <si>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</si>
  <si>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</si>
  <si>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</si>
  <si>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</si>
  <si>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</si>
  <si>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</si>
  <si>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</si>
  <si>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</si>
  <si>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</si>
  <si>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</si>
  <si>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</si>
  <si>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</si>
  <si>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</si>
  <si>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</si>
  <si>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</si>
  <si>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</si>
  <si>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</si>
  <si>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</si>
  <si>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</si>
  <si>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</si>
  <si>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</si>
  <si>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</si>
  <si>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</si>
  <si>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</si>
  <si>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</si>
  <si>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</si>
  <si>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</si>
  <si>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</si>
  <si>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</si>
  <si>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</si>
  <si>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</si>
  <si>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</si>
  <si>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</si>
  <si>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</si>
  <si>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</si>
  <si>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</si>
  <si>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</si>
  <si>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</si>
  <si>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</si>
  <si>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</si>
  <si>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</si>
  <si>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</si>
  <si>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</si>
  <si>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</si>
  <si>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</si>
  <si>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</si>
  <si>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</si>
  <si>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</si>
  <si>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</si>
  <si>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</si>
  <si>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</si>
  <si>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</si>
  <si>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</si>
  <si>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</si>
  <si>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</si>
  <si>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</si>
  <si>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</si>
  <si>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</si>
  <si>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</si>
  <si>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</si>
  <si>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</si>
  <si>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</si>
  <si>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</si>
  <si>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</si>
  <si>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</si>
  <si>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</si>
  <si>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</si>
  <si>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</si>
  <si>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</si>
  <si>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</si>
  <si>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</si>
  <si>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</si>
  <si>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</si>
  <si>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</si>
  <si>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</si>
  <si>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</si>
  <si>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</si>
  <si>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</si>
  <si>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</si>
  <si>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</si>
  <si>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</si>
  <si>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</si>
  <si>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</si>
  <si>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</si>
  <si>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</si>
  <si>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</si>
  <si>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</si>
  <si>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</si>
  <si>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</si>
  <si>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</si>
  <si>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</si>
  <si>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</si>
  <si>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</si>
  <si>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</si>
  <si>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</si>
  <si>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</si>
  <si>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</si>
  <si>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</si>
  <si>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</si>
  <si>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</si>
  <si>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</si>
  <si>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</si>
  <si>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</si>
  <si>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</si>
  <si>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</si>
  <si>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</si>
  <si>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</si>
  <si>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</si>
  <si>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</si>
  <si>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</si>
  <si>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</si>
  <si>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</si>
  <si>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</si>
  <si>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</si>
  <si>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</si>
  <si>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</si>
  <si>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</si>
  <si>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</si>
  <si>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</si>
  <si>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</si>
  <si>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</si>
  <si>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</si>
  <si>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</si>
  <si>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</si>
  <si>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</si>
  <si>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</si>
  <si>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</si>
  <si>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</si>
  <si>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</si>
  <si>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</si>
  <si>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</si>
  <si>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</si>
  <si>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</si>
  <si>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</si>
  <si>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</si>
  <si>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</si>
  <si>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</si>
  <si>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</si>
  <si>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</si>
  <si>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</si>
  <si>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</si>
  <si>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</si>
  <si>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</si>
  <si>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</si>
  <si>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</si>
  <si>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</si>
  <si>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</si>
  <si>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</si>
  <si>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</si>
  <si>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</si>
  <si>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</si>
  <si>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</si>
  <si>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</si>
  <si>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</si>
  <si>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</si>
  <si>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</si>
  <si>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</si>
  <si>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</si>
  <si>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</si>
  <si>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</si>
  <si>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</si>
  <si>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</si>
  <si>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</si>
  <si>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</si>
  <si>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</si>
  <si>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</si>
  <si>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</si>
  <si>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</si>
  <si>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</si>
  <si>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</si>
  <si>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</si>
  <si>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</si>
  <si>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</si>
  <si>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</si>
  <si>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</si>
  <si>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</si>
  <si>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</si>
  <si>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</si>
  <si>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</si>
  <si>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</si>
  <si>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</si>
  <si>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</si>
  <si>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</si>
  <si>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</si>
  <si>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</si>
  <si>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</si>
  <si>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</si>
  <si>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</si>
  <si>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</si>
  <si>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</si>
  <si>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</si>
  <si>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</si>
  <si>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</si>
  <si>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</si>
  <si>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</si>
  <si>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</si>
  <si>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</si>
  <si>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</si>
  <si>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</si>
  <si>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</si>
  <si>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</si>
  <si>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</si>
  <si>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</si>
  <si>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</si>
  <si>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</si>
  <si>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</si>
  <si>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</si>
  <si>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</si>
  <si>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</si>
  <si>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</si>
  <si>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</si>
  <si>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</si>
  <si>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</si>
  <si>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</si>
  <si>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</si>
  <si>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</si>
  <si>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</si>
  <si>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</si>
  <si>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</si>
  <si>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</si>
  <si>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</si>
  <si>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</si>
  <si>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</si>
  <si>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</si>
  <si>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</si>
  <si>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</si>
  <si>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</si>
  <si>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</si>
  <si>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</si>
  <si>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</si>
  <si>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</si>
  <si>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</si>
  <si>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</si>
  <si>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</si>
  <si>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</si>
  <si>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</si>
  <si>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</si>
  <si>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</si>
  <si>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</si>
  <si>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</si>
  <si>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</si>
  <si>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</si>
  <si>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</si>
  <si>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</si>
  <si>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</si>
  <si>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</si>
  <si>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</si>
  <si>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</si>
  <si>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</si>
  <si>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</si>
  <si>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</si>
  <si>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</si>
  <si>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</si>
  <si>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</si>
  <si>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</si>
  <si>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</si>
  <si>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</si>
  <si>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</si>
  <si>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</si>
  <si>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</si>
  <si>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</si>
  <si>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</si>
  <si>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</si>
  <si>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</si>
  <si>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</si>
  <si>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</si>
  <si>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</si>
  <si>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</si>
  <si>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</si>
  <si>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</si>
  <si>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</si>
  <si>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</si>
  <si>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</si>
  <si>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</si>
  <si>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</si>
  <si>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</si>
  <si>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</si>
  <si>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</si>
  <si>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</si>
  <si>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</si>
  <si>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</si>
  <si>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</si>
  <si>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</si>
  <si>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</si>
  <si>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</si>
  <si>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</si>
  <si>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</si>
  <si>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</si>
  <si>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</si>
  <si>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</si>
  <si>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</si>
  <si>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</si>
  <si>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</si>
  <si>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</si>
  <si>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</si>
  <si>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</si>
  <si>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</si>
  <si>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</si>
  <si>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</si>
  <si>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</si>
  <si>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</si>
  <si>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</si>
  <si>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</si>
  <si>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</si>
  <si>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</si>
  <si>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</si>
  <si>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</si>
  <si>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</si>
  <si>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</si>
  <si>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</si>
  <si>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</si>
  <si>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</si>
  <si>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</si>
  <si>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</si>
  <si>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</si>
  <si>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</si>
  <si>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</si>
  <si>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</si>
  <si>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</si>
  <si>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</si>
  <si>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</si>
  <si>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</si>
  <si>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</si>
  <si>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</si>
  <si>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</si>
  <si>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</si>
  <si>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</si>
  <si>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</si>
  <si>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</si>
  <si>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</si>
  <si>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</si>
  <si>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</si>
  <si>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</si>
  <si>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</si>
  <si>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</si>
  <si>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</si>
  <si>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</si>
  <si>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</si>
  <si>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</si>
  <si>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</si>
  <si>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</si>
  <si>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</si>
  <si>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</si>
  <si>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</si>
  <si>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</si>
  <si>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</si>
  <si>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</si>
  <si>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</si>
  <si>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</si>
  <si>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</si>
  <si>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</si>
  <si>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</si>
  <si>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</si>
  <si>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</si>
  <si>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</si>
  <si>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</si>
  <si>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</si>
  <si>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</si>
  <si>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</si>
  <si>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</si>
  <si>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</si>
  <si>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</si>
  <si>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</si>
  <si>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</si>
  <si>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</si>
  <si>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</si>
  <si>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</si>
  <si>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</si>
  <si>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</si>
  <si>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</si>
  <si>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</si>
  <si>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</si>
  <si>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</si>
  <si>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</si>
  <si>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</si>
  <si>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</si>
  <si>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</si>
  <si>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</si>
  <si>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</si>
  <si>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</si>
  <si>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</si>
  <si>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</si>
  <si>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</si>
  <si>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</si>
  <si>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</si>
  <si>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</si>
  <si>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</si>
  <si>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</si>
  <si>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</si>
  <si>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</si>
  <si>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</si>
  <si>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</si>
  <si>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</si>
  <si>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</si>
  <si>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</si>
  <si>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</si>
  <si>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</si>
  <si>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</si>
  <si>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</si>
  <si>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</si>
  <si>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</si>
  <si>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</si>
  <si>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</si>
  <si>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</si>
  <si>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</si>
  <si>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</si>
  <si>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</si>
  <si>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</si>
  <si>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</si>
  <si>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</si>
  <si>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</si>
  <si>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</si>
  <si>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</si>
  <si>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</si>
  <si>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</si>
  <si>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</si>
  <si>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</si>
  <si>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</si>
  <si>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</si>
  <si>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</si>
  <si>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</si>
  <si>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</si>
  <si>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</si>
  <si>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</si>
  <si>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</si>
  <si>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</si>
  <si>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</si>
  <si>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</si>
  <si>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</si>
  <si>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</si>
  <si>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</si>
  <si>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</si>
  <si>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</si>
  <si>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</si>
  <si>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</si>
  <si>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</si>
  <si>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</si>
  <si>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</si>
  <si>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</si>
  <si>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</si>
  <si>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</si>
  <si>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</si>
  <si>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</si>
  <si>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</si>
  <si>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</si>
  <si>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</si>
  <si>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</si>
  <si>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</si>
  <si>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</si>
  <si>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</si>
  <si>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</si>
  <si>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</si>
  <si>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</si>
  <si>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</si>
  <si>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</si>
  <si>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</si>
  <si>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</si>
  <si>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</si>
  <si>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</si>
  <si>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</si>
  <si>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</si>
  <si>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</si>
  <si>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</si>
  <si>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</si>
  <si>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</si>
  <si>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</si>
  <si>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</si>
  <si>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</si>
  <si>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</si>
  <si>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</si>
  <si>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</si>
  <si>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</si>
  <si>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</si>
  <si>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</si>
  <si>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</si>
  <si>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</si>
  <si>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</si>
  <si>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</si>
  <si>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</si>
  <si>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</si>
  <si>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</si>
  <si>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</si>
  <si>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</si>
  <si>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</si>
  <si>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</si>
  <si>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</si>
  <si>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</si>
  <si>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</si>
  <si>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</si>
  <si>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</si>
  <si>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</si>
  <si>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</si>
  <si>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</si>
  <si>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</si>
  <si>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</si>
  <si>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</si>
  <si>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</si>
  <si>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</si>
  <si>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</si>
  <si>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</si>
  <si>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</si>
  <si>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</si>
  <si>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</si>
  <si>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</si>
  <si>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</si>
  <si>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</si>
  <si>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</si>
  <si>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</si>
  <si>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</si>
  <si>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</si>
  <si>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</si>
  <si>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</si>
  <si>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</si>
  <si>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</si>
  <si>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</si>
  <si>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</si>
  <si>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</si>
  <si>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</si>
  <si>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</si>
  <si>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</si>
  <si>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</si>
  <si>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</si>
  <si>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</si>
  <si>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</si>
  <si>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</si>
  <si>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</si>
  <si>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</si>
  <si>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</si>
  <si>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</si>
  <si>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</si>
  <si>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</si>
  <si>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</si>
  <si>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</si>
  <si>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</si>
  <si>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</si>
  <si>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</si>
  <si>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</si>
  <si>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</si>
  <si>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</si>
  <si>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</si>
  <si>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</si>
  <si>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</si>
  <si>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</si>
  <si>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</si>
  <si>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</si>
  <si>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</si>
  <si>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</si>
  <si>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</si>
  <si>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</si>
  <si>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</si>
  <si>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</si>
  <si>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</si>
  <si>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</si>
  <si>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</si>
  <si>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</si>
  <si>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</si>
  <si>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</si>
  <si>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</si>
  <si>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</si>
  <si>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</si>
  <si>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</si>
  <si>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</si>
  <si>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</si>
  <si>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</si>
  <si>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</si>
  <si>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</si>
  <si>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</si>
  <si>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</si>
  <si>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</si>
  <si>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</si>
  <si>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</si>
  <si>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</si>
  <si>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</si>
  <si>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</si>
  <si>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</si>
  <si>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</si>
  <si>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</si>
  <si>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</si>
  <si>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</si>
  <si>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</si>
  <si>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</si>
  <si>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</si>
  <si>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</si>
  <si>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</si>
  <si>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</si>
  <si>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</si>
  <si>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</si>
  <si>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</si>
  <si>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</si>
  <si>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</si>
  <si>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</si>
  <si>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</si>
  <si>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</si>
  <si>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</si>
  <si>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</si>
  <si>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</si>
  <si>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</si>
  <si>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</si>
  <si>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</si>
  <si>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</si>
  <si>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</si>
  <si>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</si>
  <si>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</si>
  <si>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</si>
  <si>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</si>
  <si>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</si>
  <si>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</si>
  <si>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</si>
  <si>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</si>
  <si>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</si>
  <si>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</si>
  <si>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</si>
  <si>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</si>
  <si>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</si>
  <si>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</si>
  <si>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</si>
  <si>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</si>
  <si>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</si>
  <si>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</si>
  <si>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</si>
  <si>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</si>
  <si>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</si>
  <si>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</si>
  <si>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</si>
  <si>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</si>
  <si>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</si>
  <si>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</si>
  <si>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</si>
  <si>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</si>
  <si>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</si>
  <si>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</si>
  <si>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</si>
  <si>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</si>
  <si>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</si>
  <si>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</si>
  <si>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</si>
  <si>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</si>
  <si>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</si>
  <si>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</si>
  <si>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</si>
  <si>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</si>
  <si>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</si>
  <si>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</si>
  <si>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</si>
  <si>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</si>
  <si>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</si>
  <si>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</si>
  <si>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</si>
  <si>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</si>
  <si>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</si>
  <si>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</si>
  <si>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</si>
  <si>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</si>
  <si>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</si>
  <si>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</si>
  <si>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</si>
  <si>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</si>
  <si>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</si>
  <si>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</si>
  <si>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</si>
  <si>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</si>
  <si>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</si>
  <si>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</si>
  <si>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</si>
  <si>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</si>
  <si>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</si>
  <si>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</si>
  <si>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</si>
  <si>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</si>
  <si>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</si>
  <si>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</si>
  <si>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</si>
  <si>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</si>
  <si>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</si>
  <si>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</si>
  <si>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</si>
  <si>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</si>
  <si>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</si>
  <si>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</si>
  <si>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</si>
  <si>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</si>
  <si>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</si>
  <si>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</si>
  <si>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</si>
  <si>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</si>
  <si>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</si>
  <si>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</si>
  <si>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</si>
  <si>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</si>
  <si>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</si>
  <si>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</si>
  <si>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</si>
  <si>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</si>
  <si>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</si>
  <si>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</si>
  <si>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</si>
  <si>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</si>
  <si>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</si>
  <si>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</si>
  <si>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</si>
  <si>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</si>
  <si>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</si>
  <si>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</si>
  <si>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</si>
  <si>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</si>
  <si>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</si>
  <si>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</si>
  <si>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</si>
  <si>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</si>
  <si>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</si>
  <si>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</si>
  <si>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</si>
  <si>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</si>
  <si>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</si>
  <si>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</si>
  <si>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</si>
  <si>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</si>
  <si>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</si>
  <si>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</si>
  <si>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</si>
  <si>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</si>
  <si>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</si>
  <si>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</si>
  <si>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</si>
  <si>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</si>
  <si>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</si>
  <si>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</si>
  <si>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</si>
  <si>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</si>
  <si>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</si>
  <si>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</si>
  <si>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</si>
  <si>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</si>
  <si>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</si>
  <si>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</si>
  <si>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</si>
  <si>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</si>
  <si>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</si>
  <si>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</si>
  <si>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</si>
  <si>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</si>
  <si>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</si>
  <si>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</si>
  <si>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</si>
  <si>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</si>
  <si>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</si>
  <si>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</si>
  <si>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</si>
  <si>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</si>
  <si>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</si>
  <si>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</si>
  <si>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</si>
  <si>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</si>
  <si>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</si>
  <si>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</si>
  <si>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</si>
  <si>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</si>
  <si>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</si>
  <si>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</si>
  <si>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</si>
  <si>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</si>
  <si>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</si>
  <si>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</si>
  <si>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</si>
  <si>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</si>
  <si>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</si>
  <si>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</si>
  <si>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</si>
  <si>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</si>
  <si>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</si>
  <si>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</si>
  <si>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</si>
  <si>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</si>
  <si>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</si>
  <si>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</si>
  <si>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</si>
  <si>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</si>
  <si>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</si>
  <si>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</si>
  <si>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</si>
  <si>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</si>
  <si>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</si>
  <si>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</si>
  <si>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</si>
  <si>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</si>
  <si>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</si>
  <si>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</si>
  <si>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</si>
  <si>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</si>
  <si>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</si>
  <si>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</si>
  <si>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</si>
  <si>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</si>
  <si>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</si>
  <si>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</si>
  <si>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</si>
  <si>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</si>
  <si>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</si>
  <si>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</si>
  <si>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</si>
  <si>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</si>
  <si>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</si>
  <si>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</si>
  <si>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</si>
  <si>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</si>
  <si>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</si>
  <si>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</si>
  <si>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</si>
  <si>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</si>
  <si>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</si>
  <si>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</si>
  <si>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</si>
  <si>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</si>
  <si>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</si>
  <si>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</si>
  <si>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</si>
  <si>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</si>
  <si>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</si>
  <si>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</si>
  <si>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</si>
  <si>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</si>
  <si>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</si>
  <si>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</si>
  <si>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</si>
  <si>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</si>
  <si>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</si>
  <si>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</si>
  <si>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</si>
  <si>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</si>
  <si>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</si>
  <si>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</si>
  <si>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</si>
  <si>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</si>
  <si>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</si>
  <si>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</si>
  <si>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</si>
  <si>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</si>
  <si>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</si>
  <si>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</si>
  <si>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</si>
  <si>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</si>
  <si>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</si>
  <si>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</si>
  <si>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</si>
  <si>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</si>
  <si>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</si>
  <si>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</si>
  <si>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</si>
  <si>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</si>
  <si>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</si>
  <si>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</si>
  <si>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</si>
  <si>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</si>
  <si>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</si>
  <si>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</si>
  <si>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</si>
  <si>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</si>
  <si>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</si>
  <si>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</si>
  <si>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</si>
  <si>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</si>
  <si>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</si>
  <si>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</si>
  <si>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</si>
  <si>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</si>
  <si>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</si>
  <si>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</si>
  <si>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</si>
  <si>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</si>
  <si>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</si>
  <si>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</si>
  <si>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</si>
  <si>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</si>
  <si>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</si>
  <si>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</si>
  <si>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</si>
  <si>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</si>
  <si>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</si>
  <si>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</si>
  <si>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</si>
  <si>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</si>
  <si>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</si>
  <si>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</si>
  <si>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</si>
  <si>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</si>
  <si>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</si>
  <si>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</si>
  <si>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</si>
  <si>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</si>
  <si>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</si>
  <si>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</si>
  <si>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</si>
  <si>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</si>
  <si>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</si>
  <si>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</si>
  <si>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</si>
  <si>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</si>
  <si>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</si>
  <si>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</si>
  <si>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</si>
  <si>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</si>
  <si>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</si>
  <si>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</si>
  <si>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</si>
  <si>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</si>
  <si>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</si>
  <si>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</si>
  <si>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</si>
  <si>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</si>
  <si>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</si>
  <si>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</si>
  <si>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</si>
  <si>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</si>
  <si>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</si>
  <si>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</si>
  <si>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</si>
  <si>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</si>
  <si>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</si>
  <si>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</si>
  <si>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</si>
  <si>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</si>
  <si>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</si>
  <si>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</si>
  <si>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</si>
  <si>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</si>
  <si>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</si>
  <si>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</si>
  <si>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</si>
  <si>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</si>
  <si>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</si>
  <si>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</si>
  <si>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</si>
  <si>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</si>
  <si>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</si>
  <si>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</si>
  <si>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</si>
  <si>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</si>
  <si>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</si>
  <si>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</si>
  <si>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</si>
  <si>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</si>
  <si>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</si>
  <si>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</si>
  <si>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</si>
  <si>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</si>
  <si>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</si>
  <si>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</si>
  <si>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</si>
  <si>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</si>
  <si>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</si>
  <si>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</si>
  <si>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</si>
  <si>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</si>
  <si>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</si>
  <si>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</si>
  <si>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</si>
  <si>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</si>
  <si>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</si>
  <si>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</si>
  <si>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</si>
  <si>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</si>
  <si>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</si>
  <si>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</si>
  <si>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</si>
  <si>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</si>
  <si>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</si>
  <si>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</si>
  <si>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</si>
  <si>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</si>
  <si>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</si>
  <si>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</si>
  <si>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</si>
  <si>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</si>
  <si>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</si>
  <si>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</si>
  <si>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</si>
  <si>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</si>
  <si>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</si>
  <si>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</si>
  <si>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</si>
  <si>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</si>
  <si>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</si>
  <si>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</si>
  <si>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</si>
  <si>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</si>
  <si>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</si>
  <si>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</si>
  <si>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</si>
  <si>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</si>
  <si>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</si>
  <si>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</si>
  <si>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</si>
  <si>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</si>
  <si>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</si>
  <si>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</si>
  <si>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</si>
  <si>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</si>
  <si>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</si>
  <si>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</si>
  <si>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</si>
  <si>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</si>
  <si>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</si>
  <si>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</si>
  <si>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</si>
  <si>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</si>
  <si>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</si>
  <si>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</si>
  <si>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</si>
  <si>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</si>
  <si>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</si>
  <si>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</si>
  <si>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</si>
  <si>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</si>
  <si>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</si>
  <si>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</si>
  <si>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</si>
  <si>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</si>
  <si>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</si>
  <si>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</si>
  <si>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</si>
  <si>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</si>
  <si>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</si>
  <si>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</si>
  <si>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</si>
  <si>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</si>
  <si>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</si>
  <si>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</si>
  <si>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</si>
  <si>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</si>
  <si>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</si>
  <si>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</si>
  <si>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</si>
  <si>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</si>
  <si>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</si>
  <si>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</si>
  <si>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</si>
  <si>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</si>
  <si>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</si>
  <si>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</si>
  <si>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</si>
  <si>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</si>
  <si>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</si>
  <si>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</si>
  <si>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</si>
  <si>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</si>
  <si>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</si>
  <si>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</si>
  <si>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</si>
  <si>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</si>
  <si>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</si>
  <si>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</si>
  <si>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</si>
  <si>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</si>
  <si>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</si>
  <si>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</si>
  <si>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</si>
  <si>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</si>
  <si>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</si>
  <si>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</si>
  <si>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</si>
  <si>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</si>
  <si>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</si>
  <si>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</si>
  <si>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</si>
  <si>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</si>
  <si>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</si>
  <si>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</si>
  <si>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</si>
  <si>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</si>
  <si>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</si>
  <si>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</si>
  <si>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</si>
  <si>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</si>
  <si>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</si>
  <si>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</si>
  <si>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</si>
  <si>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</si>
  <si>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</si>
  <si>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</si>
  <si>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</si>
  <si>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</si>
  <si>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</si>
  <si>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</si>
  <si>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</si>
  <si>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</si>
  <si>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</si>
  <si>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</si>
  <si>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</si>
  <si>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</si>
  <si>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</si>
  <si>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</si>
  <si>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</si>
  <si>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</si>
  <si>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</si>
  <si>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</si>
  <si>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</si>
  <si>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</si>
  <si>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</si>
  <si>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</si>
  <si>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</si>
  <si>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</si>
  <si>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</si>
  <si>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</si>
  <si>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</si>
  <si>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</si>
  <si>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</si>
  <si>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</si>
  <si>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</si>
  <si>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</si>
  <si>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</si>
  <si>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</si>
  <si>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</si>
  <si>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</si>
  <si>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</si>
  <si>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</si>
  <si>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</si>
  <si>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</si>
  <si>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</si>
  <si>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</si>
  <si>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</si>
  <si>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</si>
  <si>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</si>
  <si>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</si>
  <si>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</si>
  <si>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</si>
  <si>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</si>
  <si>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</si>
  <si>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</si>
  <si>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</si>
  <si>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</si>
  <si>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</si>
  <si>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</si>
  <si>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</si>
  <si>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</si>
  <si>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</si>
  <si>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</si>
  <si>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</si>
  <si>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</si>
  <si>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</si>
  <si>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</si>
  <si>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</si>
  <si>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</si>
  <si>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</si>
  <si>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</si>
  <si>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</si>
  <si>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</si>
  <si>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</si>
  <si>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</si>
  <si>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</si>
  <si>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</si>
  <si>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</si>
  <si>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</si>
  <si>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</si>
  <si>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</si>
  <si>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</si>
  <si>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</si>
  <si>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</si>
  <si>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</si>
  <si>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</si>
  <si>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</si>
  <si>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</si>
  <si>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</si>
  <si>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</si>
  <si>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</si>
  <si>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</si>
  <si>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</si>
  <si>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</si>
  <si>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</si>
  <si>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</si>
  <si>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</si>
  <si>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</si>
  <si>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</si>
  <si>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</si>
  <si>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</si>
  <si>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</si>
  <si>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</si>
  <si>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</si>
  <si>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</si>
  <si>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</si>
  <si>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</si>
  <si>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</si>
  <si>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</si>
  <si>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</si>
  <si>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</si>
  <si>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</si>
  <si>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</si>
  <si>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</si>
  <si>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</si>
  <si>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</si>
  <si>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</si>
  <si>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</si>
  <si>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</si>
  <si>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</si>
  <si>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</si>
  <si>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</si>
  <si>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</si>
  <si>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</si>
  <si>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</si>
  <si>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</si>
  <si>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</si>
  <si>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</si>
  <si>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</si>
  <si>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</si>
  <si>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</si>
  <si>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</si>
  <si>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</si>
  <si>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</si>
  <si>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</si>
  <si>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</si>
  <si>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</si>
  <si>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</si>
  <si>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</si>
  <si>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</si>
  <si>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</si>
  <si>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</si>
  <si>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</si>
  <si>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</si>
  <si>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</si>
  <si>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</si>
  <si>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</si>
  <si>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</si>
  <si>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</si>
  <si>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</si>
  <si>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</si>
  <si>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</si>
  <si>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</si>
  <si>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</si>
  <si>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</si>
  <si>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</si>
  <si>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</si>
  <si>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</si>
  <si>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</si>
  <si>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</si>
  <si>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</si>
  <si>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</si>
  <si>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</si>
  <si>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</si>
  <si>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</si>
  <si>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</si>
  <si>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</si>
  <si>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</si>
  <si>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</si>
  <si>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</si>
  <si>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</si>
  <si>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</si>
  <si>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</si>
  <si>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</si>
  <si>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</si>
  <si>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</si>
  <si>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</si>
  <si>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</si>
  <si>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</si>
  <si>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</si>
  <si>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</si>
  <si>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</si>
  <si>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</si>
  <si>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</si>
  <si>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</si>
  <si>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</si>
  <si>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</si>
  <si>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</si>
  <si>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</si>
  <si>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</si>
  <si>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</si>
  <si>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</si>
  <si>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</si>
  <si>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</si>
  <si>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</si>
  <si>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</si>
  <si>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</si>
  <si>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</si>
  <si>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</si>
  <si>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</si>
  <si>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</si>
  <si>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</si>
  <si>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</si>
  <si>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</si>
  <si>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</si>
  <si>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</si>
  <si>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</si>
  <si>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</si>
  <si>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</si>
  <si>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</si>
  <si>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</si>
  <si>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</si>
  <si>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</si>
  <si>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</si>
  <si>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</si>
  <si>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</si>
  <si>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</si>
  <si>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</si>
  <si>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</si>
  <si>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</si>
  <si>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</si>
  <si>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</si>
  <si>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</si>
  <si>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</si>
  <si>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</si>
  <si>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</si>
  <si>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</si>
  <si>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</si>
  <si>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</si>
  <si>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</si>
  <si>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</si>
  <si>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</si>
  <si>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</si>
  <si>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</si>
  <si>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</si>
  <si>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</si>
  <si>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</si>
  <si>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</si>
  <si>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</si>
  <si>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</si>
  <si>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</si>
  <si>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</si>
  <si>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</si>
  <si>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</si>
  <si>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</si>
  <si>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</si>
  <si>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</si>
  <si>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</si>
  <si>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</si>
  <si>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</si>
  <si>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</si>
  <si>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</si>
  <si>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</si>
  <si>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</si>
  <si>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</si>
  <si>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</si>
  <si>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</si>
  <si>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</si>
  <si>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</si>
  <si>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</si>
  <si>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</si>
  <si>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</si>
  <si>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</si>
  <si>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</si>
  <si>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</si>
  <si>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</si>
  <si>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</si>
  <si>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</si>
  <si>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</si>
  <si>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</si>
  <si>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</si>
  <si>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</si>
  <si>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</si>
  <si>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</si>
  <si>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</si>
  <si>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</si>
  <si>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</si>
  <si>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</si>
  <si>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</si>
  <si>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</si>
  <si>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</si>
  <si>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</si>
  <si>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</si>
  <si>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</si>
  <si>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</si>
  <si>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</si>
  <si>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</si>
  <si>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</si>
  <si>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</si>
  <si>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</si>
  <si>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</si>
  <si>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</si>
  <si>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</si>
  <si>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</si>
  <si>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</si>
  <si>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</si>
  <si>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</si>
  <si>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</si>
  <si>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</si>
  <si>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</si>
  <si>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</si>
  <si>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</si>
  <si>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</si>
  <si>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</si>
  <si>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</si>
  <si>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</si>
  <si>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</si>
  <si>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</si>
  <si>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</si>
  <si>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</si>
  <si>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</si>
  <si>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</si>
  <si>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</si>
  <si>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</si>
  <si>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</si>
  <si>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</si>
  <si>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</si>
  <si>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</si>
  <si>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</si>
  <si>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</si>
  <si>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</si>
  <si>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</si>
  <si>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</si>
  <si>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</si>
  <si>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</si>
  <si>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</si>
  <si>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</si>
  <si>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</si>
  <si>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</si>
  <si>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</si>
  <si>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</si>
  <si>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</si>
  <si>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</si>
  <si>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</si>
  <si>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</si>
  <si>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</si>
  <si>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</si>
  <si>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</si>
  <si>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</si>
  <si>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</si>
  <si>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</si>
  <si>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</si>
  <si>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</si>
  <si>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</si>
  <si>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</si>
  <si>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</si>
  <si>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</si>
  <si>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</si>
  <si>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</si>
  <si>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</si>
  <si>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</si>
  <si>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</si>
  <si>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</si>
  <si>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</si>
  <si>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</si>
  <si>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</si>
  <si>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</si>
  <si>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</si>
  <si>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</si>
  <si>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</si>
  <si>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</si>
  <si>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</si>
  <si>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</si>
  <si>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</si>
  <si>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</si>
  <si>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</si>
  <si>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</si>
  <si>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</si>
  <si>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</si>
  <si>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</si>
  <si>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</si>
  <si>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</si>
  <si>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</si>
  <si>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</si>
  <si>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</si>
  <si>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</si>
  <si>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</si>
  <si>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</si>
  <si>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</si>
  <si>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</si>
  <si>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</si>
  <si>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</si>
  <si>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</si>
  <si>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</si>
  <si>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</si>
  <si>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</si>
  <si>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</si>
  <si>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</si>
  <si>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</si>
  <si>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</si>
  <si>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</si>
  <si>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</si>
  <si>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</si>
  <si>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</si>
  <si>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</si>
  <si>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</si>
  <si>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</si>
  <si>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</si>
  <si>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</si>
  <si>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</si>
  <si>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</si>
  <si>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</si>
  <si>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</si>
  <si>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</si>
  <si>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</si>
  <si>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</si>
  <si>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</si>
  <si>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</si>
  <si>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</si>
  <si>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</si>
  <si>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</si>
  <si>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</si>
  <si>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</si>
  <si>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</si>
  <si>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</si>
  <si>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</si>
  <si>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</si>
  <si>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</si>
  <si>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</si>
  <si>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</si>
  <si>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</si>
  <si>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</si>
  <si>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</si>
  <si>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</si>
  <si>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</si>
  <si>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</si>
  <si>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</si>
  <si>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</si>
  <si>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</si>
  <si>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</si>
  <si>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</si>
  <si>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</si>
  <si>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</si>
  <si>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</si>
  <si>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</si>
  <si>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</si>
  <si>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</si>
  <si>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</si>
  <si>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</si>
  <si>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</si>
  <si>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</si>
  <si>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</si>
  <si>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</si>
  <si>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</si>
  <si>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</si>
  <si>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</si>
  <si>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</si>
  <si>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</si>
  <si>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</si>
  <si>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</si>
  <si>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</si>
  <si>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</si>
  <si>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</si>
  <si>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</si>
  <si>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</si>
  <si>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</si>
  <si>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</si>
  <si>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</si>
  <si>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</si>
  <si>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</si>
  <si>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</si>
  <si>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</si>
  <si>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</si>
  <si>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</si>
  <si>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</si>
  <si>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</si>
  <si>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</si>
  <si>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</si>
  <si>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</si>
  <si>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</si>
  <si>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</si>
  <si>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</si>
  <si>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</si>
  <si>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</si>
  <si>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</si>
  <si>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</si>
  <si>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</si>
  <si>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</si>
  <si>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</si>
  <si>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</si>
  <si>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</si>
  <si>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</si>
  <si>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</si>
  <si>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</si>
  <si>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</si>
  <si>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</si>
  <si>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</si>
  <si>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</si>
  <si>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</si>
  <si>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</si>
  <si>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</si>
  <si>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</si>
  <si>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</si>
  <si>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</si>
  <si>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</si>
  <si>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</si>
  <si>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</si>
  <si>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</si>
  <si>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</si>
  <si>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</si>
  <si>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</si>
  <si>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</si>
  <si>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</si>
  <si>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</si>
  <si>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</si>
  <si>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</si>
  <si>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</si>
  <si>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</si>
  <si>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</si>
  <si>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</si>
  <si>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</si>
  <si>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</si>
  <si>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</si>
  <si>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</si>
  <si>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</si>
  <si>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</si>
  <si>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</si>
  <si>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</si>
  <si>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</si>
  <si>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</si>
  <si>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</si>
  <si>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</si>
  <si>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</si>
  <si>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</si>
  <si>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</si>
  <si>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</si>
  <si>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</si>
  <si>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</si>
  <si>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</si>
  <si>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</si>
  <si>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</si>
  <si>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</si>
  <si>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</si>
  <si>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</si>
  <si>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</si>
  <si>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</si>
  <si>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</si>
  <si>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</si>
  <si>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</si>
  <si>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</si>
  <si>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</si>
  <si>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</si>
  <si>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</si>
  <si>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</si>
  <si>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</si>
  <si>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</si>
  <si>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</si>
  <si>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</si>
  <si>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</si>
  <si>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</si>
  <si>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</si>
  <si>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</si>
  <si>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</si>
  <si>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</si>
  <si>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</si>
  <si>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</si>
  <si>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</si>
  <si>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</si>
  <si>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</si>
  <si>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</si>
  <si>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</si>
  <si>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</si>
  <si>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</si>
  <si>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</si>
  <si>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</si>
  <si>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</si>
  <si>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</si>
  <si>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</si>
  <si>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</si>
  <si>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</si>
  <si>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</si>
  <si>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</si>
  <si>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</si>
  <si>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</si>
  <si>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</si>
  <si>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</si>
  <si>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</si>
  <si>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</si>
  <si>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</si>
  <si>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</si>
  <si>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</si>
  <si>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</si>
  <si>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</si>
  <si>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</si>
  <si>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</si>
  <si>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</si>
  <si>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</si>
  <si>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</si>
  <si>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</si>
  <si>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</si>
  <si>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</si>
  <si>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</si>
  <si>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</si>
  <si>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</si>
  <si>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</si>
  <si>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</si>
  <si>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</si>
  <si>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</si>
  <si>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</si>
  <si>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</si>
  <si>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</si>
  <si>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</si>
  <si>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</si>
  <si>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</si>
  <si>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</si>
  <si>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</si>
  <si>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</si>
  <si>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</si>
  <si>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</si>
  <si>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</si>
  <si>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</si>
  <si>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</si>
  <si>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</si>
  <si>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</si>
  <si>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</si>
  <si>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</si>
  <si>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</si>
  <si>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</si>
  <si>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</si>
  <si>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</si>
  <si>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</si>
  <si>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</si>
  <si>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</si>
  <si>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</si>
  <si>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</si>
  <si>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</si>
  <si>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</si>
  <si>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</si>
  <si>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</si>
  <si>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</si>
  <si>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</si>
  <si>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</si>
  <si>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</si>
  <si>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</si>
  <si>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</si>
  <si>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</si>
  <si>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</si>
  <si>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</si>
  <si>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</si>
  <si>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</si>
  <si>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</si>
  <si>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</si>
  <si>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</si>
  <si>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</si>
  <si>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</si>
  <si>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</si>
  <si>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</si>
  <si>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</si>
  <si>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</si>
  <si>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</si>
  <si>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</si>
  <si>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</si>
  <si>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</si>
  <si>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</si>
  <si>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</si>
  <si>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</si>
  <si>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</si>
  <si>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</si>
  <si>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</si>
  <si>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</si>
  <si>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</si>
  <si>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</si>
  <si>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</si>
  <si>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</si>
  <si>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</si>
  <si>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</si>
  <si>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</si>
  <si>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</si>
  <si>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</si>
  <si>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</si>
  <si>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</si>
  <si>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</si>
  <si>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</si>
  <si>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</si>
  <si>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</si>
  <si>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</si>
  <si>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</si>
  <si>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</si>
  <si>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</si>
  <si>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</si>
  <si>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</si>
  <si>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</si>
  <si>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</si>
  <si>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</si>
  <si>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</si>
  <si>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</si>
  <si>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</si>
  <si>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</si>
  <si>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</si>
  <si>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</si>
  <si>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</si>
  <si>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</si>
  <si>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</si>
  <si>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</si>
  <si>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</si>
  <si>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</si>
  <si>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</si>
  <si>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</si>
  <si>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</si>
  <si>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</si>
  <si>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</si>
  <si>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</si>
  <si>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</si>
  <si>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</si>
  <si>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</si>
  <si>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</si>
  <si>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</si>
  <si>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</si>
  <si>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</si>
  <si>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</si>
  <si>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</si>
  <si>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</si>
  <si>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</si>
  <si>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</si>
  <si>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</si>
  <si>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</si>
  <si>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</si>
  <si>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</si>
  <si>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</si>
  <si>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</si>
  <si>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</si>
  <si>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</si>
  <si>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</si>
  <si>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</si>
  <si>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</si>
  <si>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</si>
  <si>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</si>
  <si>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</si>
  <si>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</si>
  <si>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</si>
  <si>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</si>
  <si>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</si>
  <si>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</si>
  <si>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</si>
  <si>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</si>
  <si>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</si>
  <si>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</si>
  <si>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</si>
  <si>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</si>
  <si>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</si>
  <si>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</si>
  <si>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</si>
  <si>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</si>
  <si>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</si>
  <si>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</si>
  <si>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</si>
  <si>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</si>
  <si>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</si>
  <si>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</si>
  <si>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</si>
  <si>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</si>
  <si>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</si>
  <si>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</si>
  <si>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</si>
  <si>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</si>
  <si>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</si>
  <si>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</si>
  <si>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</si>
  <si>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</si>
  <si>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</si>
  <si>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</si>
  <si>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</si>
  <si>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</si>
  <si>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</si>
  <si>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</si>
  <si>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</si>
  <si>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</si>
  <si>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</si>
  <si>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</si>
  <si>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</si>
  <si>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</si>
  <si>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</si>
  <si>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</si>
  <si>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</si>
  <si>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</si>
  <si>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</si>
  <si>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</si>
  <si>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</si>
  <si>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</si>
  <si>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</si>
  <si>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</si>
  <si>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</si>
  <si>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</si>
  <si>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</si>
  <si>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</si>
  <si>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</si>
  <si>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</si>
  <si>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</si>
  <si>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</si>
  <si>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</si>
  <si>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</si>
  <si>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</si>
  <si>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</si>
  <si>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</si>
  <si>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</si>
  <si>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</si>
  <si>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</si>
  <si>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</si>
  <si>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</si>
  <si>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</si>
  <si>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</si>
  <si>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</si>
  <si>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</si>
  <si>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</si>
  <si>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</si>
  <si>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</si>
  <si>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</si>
  <si>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</si>
  <si>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</si>
  <si>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</si>
  <si>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</si>
  <si>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</si>
  <si>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</si>
  <si>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</si>
  <si>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</si>
  <si>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</si>
  <si>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</si>
  <si>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</si>
  <si>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</si>
  <si>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</si>
  <si>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</si>
  <si>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</si>
  <si>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</si>
  <si>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</si>
  <si>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</si>
  <si>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</si>
  <si>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</si>
  <si>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</si>
  <si>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</si>
  <si>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</si>
  <si>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</si>
  <si>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</si>
  <si>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</si>
  <si>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</si>
  <si>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</si>
  <si>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</si>
  <si>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</si>
  <si>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</si>
  <si>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</si>
  <si>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</si>
  <si>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</si>
  <si>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</si>
  <si>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</si>
  <si>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</si>
  <si>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</si>
  <si>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</si>
  <si>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</si>
  <si>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</si>
  <si>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</si>
  <si>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</si>
  <si>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</si>
  <si>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</si>
  <si>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</si>
  <si>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</si>
  <si>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</si>
  <si>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</si>
  <si>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</si>
  <si>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</si>
  <si>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</si>
  <si>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</si>
  <si>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</si>
  <si>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</si>
  <si>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</si>
  <si>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</si>
  <si>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</si>
  <si>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</si>
  <si>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</si>
  <si>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</si>
  <si>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</si>
  <si>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</si>
  <si>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</si>
  <si>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</si>
  <si>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</si>
  <si>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</si>
  <si>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</si>
  <si>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</si>
  <si>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</si>
  <si>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</si>
  <si>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</si>
  <si>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</si>
  <si>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</si>
  <si>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</si>
  <si>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</si>
  <si>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</si>
  <si>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</si>
  <si>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</si>
  <si>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</si>
  <si>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</si>
  <si>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</si>
  <si>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</si>
  <si>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</si>
  <si>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</si>
  <si>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</si>
  <si>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</si>
  <si>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</si>
  <si>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</si>
  <si>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</si>
  <si>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</si>
  <si>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</si>
  <si>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</si>
  <si>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</si>
  <si>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</si>
  <si>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</si>
  <si>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</si>
  <si>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</si>
  <si>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</si>
  <si>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</si>
  <si>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</si>
  <si>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</si>
  <si>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</si>
  <si>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</si>
  <si>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</si>
  <si>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</si>
  <si>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</si>
  <si>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</si>
  <si>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</si>
  <si>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</si>
  <si>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</si>
  <si>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</si>
  <si>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</si>
  <si>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</si>
  <si>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</si>
  <si>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</si>
  <si>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</si>
  <si>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</si>
  <si>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</si>
  <si>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</si>
  <si>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</si>
  <si>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</si>
  <si>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</si>
  <si>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</si>
  <si>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</si>
  <si>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</si>
  <si>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</si>
  <si>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</si>
  <si>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</si>
  <si>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</si>
  <si>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</si>
  <si>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</si>
  <si>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</si>
  <si>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</si>
  <si>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</si>
  <si>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</si>
  <si>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</si>
  <si>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</si>
  <si>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</si>
  <si>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</si>
  <si>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</si>
  <si>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</si>
  <si>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</si>
  <si>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</si>
  <si>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</si>
  <si>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</si>
  <si>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</si>
  <si>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</si>
  <si>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</si>
  <si>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</si>
  <si>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</si>
  <si>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</si>
  <si>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</si>
  <si>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</si>
  <si>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</si>
  <si>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</si>
  <si>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</si>
  <si>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</si>
  <si>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</si>
  <si>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</si>
  <si>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</si>
  <si>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</si>
  <si>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</si>
  <si>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</si>
  <si>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</si>
  <si>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</si>
  <si>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</si>
  <si>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</si>
  <si>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</si>
  <si>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</si>
  <si>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</si>
  <si>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</si>
  <si>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</si>
  <si>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</si>
  <si>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</si>
  <si>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</si>
  <si>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</si>
  <si>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</si>
  <si>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</si>
  <si>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</si>
  <si>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</si>
  <si>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</si>
  <si>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</si>
  <si>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</si>
  <si>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</si>
  <si>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</si>
  <si>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</si>
  <si>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</si>
  <si>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</si>
  <si>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</si>
  <si>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</si>
  <si>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</si>
  <si>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</si>
  <si>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</si>
  <si>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</si>
  <si>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</si>
  <si>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</si>
  <si>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</si>
  <si>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</si>
  <si>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</si>
  <si>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</si>
  <si>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</si>
  <si>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</si>
  <si>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</si>
  <si>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</si>
  <si>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</si>
  <si>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</si>
  <si>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</si>
  <si>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</si>
  <si>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</si>
  <si>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</si>
  <si>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</si>
  <si>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</si>
  <si>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</si>
  <si>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</si>
  <si>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</si>
  <si>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</si>
  <si>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</si>
  <si>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</si>
  <si>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</si>
  <si>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</si>
  <si>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</si>
  <si>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</si>
  <si>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</si>
  <si>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</si>
  <si>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</si>
  <si>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</si>
  <si>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</si>
  <si>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</si>
  <si>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</si>
  <si>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</si>
  <si>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</si>
  <si>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</si>
  <si>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</si>
  <si>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</si>
  <si>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</si>
  <si>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</si>
  <si>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</si>
  <si>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</si>
  <si>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</si>
  <si>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</si>
  <si>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</si>
  <si>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</si>
  <si>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</si>
  <si>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</si>
  <si>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</si>
  <si>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</si>
  <si>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</si>
  <si>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</si>
  <si>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</si>
  <si>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</si>
  <si>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</si>
  <si>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</si>
  <si>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</si>
  <si>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</si>
  <si>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</si>
  <si>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</si>
  <si>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</si>
  <si>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</si>
  <si>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</si>
  <si>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</si>
  <si>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</si>
  <si>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</si>
  <si>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</si>
  <si>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</si>
  <si>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</si>
  <si>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</si>
  <si>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</si>
  <si>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</si>
  <si>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</si>
  <si>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</si>
  <si>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</si>
  <si>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</si>
  <si>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</si>
  <si>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</si>
  <si>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</si>
  <si>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</si>
  <si>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</si>
  <si>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</si>
  <si>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</si>
  <si>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</si>
  <si>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</si>
  <si>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</si>
  <si>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</si>
  <si>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</si>
  <si>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</si>
  <si>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</si>
  <si>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</si>
  <si>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</si>
  <si>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</si>
  <si>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</si>
  <si>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</si>
  <si>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</si>
  <si>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</si>
  <si>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</si>
  <si>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</si>
  <si>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</si>
  <si>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</si>
  <si>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</si>
  <si>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</si>
  <si>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</si>
  <si>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</si>
  <si>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</si>
  <si>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</si>
  <si>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</si>
  <si>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</si>
  <si>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</si>
  <si>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</si>
  <si>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</si>
  <si>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</si>
  <si>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</si>
  <si>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</si>
  <si>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</si>
  <si>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</si>
  <si>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</si>
  <si>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</si>
  <si>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</si>
  <si>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</si>
  <si>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</si>
  <si>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</si>
  <si>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</si>
  <si>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</si>
  <si>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</si>
  <si>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</si>
  <si>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</si>
  <si>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</si>
  <si>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</si>
  <si>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</si>
  <si>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</si>
  <si>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</si>
  <si>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</si>
  <si>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</si>
  <si>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</si>
  <si>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</si>
  <si>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</si>
  <si>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</si>
  <si>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</si>
  <si>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</si>
  <si>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</si>
  <si>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</si>
  <si>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</si>
  <si>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</si>
  <si>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</si>
  <si>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</si>
  <si>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</si>
  <si>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</si>
  <si>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</si>
  <si>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</si>
  <si>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</si>
  <si>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</si>
  <si>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</si>
  <si>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</si>
  <si>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</si>
  <si>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</si>
  <si>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</si>
  <si>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</si>
  <si>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</si>
  <si>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</si>
  <si>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</si>
  <si>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</si>
  <si>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</si>
  <si>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</si>
  <si>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</si>
  <si>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</si>
  <si>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</si>
  <si>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</si>
  <si>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</si>
  <si>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</si>
  <si>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</si>
  <si>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</si>
  <si>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</si>
  <si>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</si>
  <si>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</si>
  <si>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</si>
  <si>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</si>
  <si>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</si>
  <si>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</si>
  <si>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</si>
  <si>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</si>
  <si>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</si>
  <si>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</si>
  <si>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</si>
  <si>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</si>
  <si>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</si>
  <si>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</si>
  <si>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</si>
  <si>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</si>
  <si>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</si>
  <si>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</si>
  <si>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</si>
  <si>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</si>
  <si>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</si>
  <si>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</si>
  <si>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</si>
  <si>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</si>
  <si>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</si>
  <si>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</si>
  <si>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</si>
  <si>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</si>
  <si>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</si>
  <si>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</si>
  <si>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</si>
  <si>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</si>
  <si>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</si>
  <si>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</si>
  <si>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</si>
  <si>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</si>
  <si>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</si>
  <si>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</si>
  <si>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</si>
  <si>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</si>
  <si>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</si>
  <si>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</si>
  <si>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</si>
  <si>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</si>
  <si>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</si>
  <si>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</si>
  <si>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</si>
  <si>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</si>
  <si>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</si>
  <si>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</si>
  <si>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</si>
  <si>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</si>
  <si>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</si>
  <si>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</si>
  <si>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</si>
  <si>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</si>
  <si>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</si>
  <si>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</si>
  <si>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</si>
  <si>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</si>
  <si>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</si>
  <si>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</si>
  <si>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</si>
  <si>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</si>
  <si>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</si>
  <si>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</si>
  <si>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</si>
  <si>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</si>
  <si>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</si>
  <si>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</si>
  <si>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</si>
  <si>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</si>
  <si>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</si>
  <si>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</si>
  <si>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</si>
  <si>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</si>
  <si>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</si>
  <si>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</si>
  <si>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</si>
  <si>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</si>
  <si>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</si>
  <si>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</si>
  <si>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</si>
  <si>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</si>
  <si>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</si>
  <si>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</si>
  <si>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</si>
  <si>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</si>
  <si>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</si>
  <si>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</si>
  <si>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</si>
  <si>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</si>
  <si>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</si>
  <si>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</si>
  <si>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</si>
  <si>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</si>
  <si>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</si>
  <si>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</si>
  <si>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</si>
  <si>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</si>
  <si>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</si>
  <si>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</si>
  <si>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</si>
  <si>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</si>
  <si>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</si>
  <si>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</si>
  <si>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</si>
  <si>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</si>
  <si>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</si>
  <si>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</si>
  <si>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</si>
  <si>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</si>
  <si>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</si>
  <si>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</si>
  <si>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</si>
  <si>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</si>
  <si>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</si>
  <si>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</si>
  <si>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</si>
  <si>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</si>
  <si>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</si>
  <si>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</si>
  <si>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</si>
  <si>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</si>
  <si>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</si>
  <si>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</si>
  <si>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</si>
  <si>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</si>
  <si>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</si>
  <si>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</si>
  <si>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</si>
  <si>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</si>
  <si>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</si>
  <si>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</si>
  <si>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</si>
  <si>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</si>
  <si>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</si>
  <si>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</si>
  <si>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</si>
  <si>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</si>
  <si>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</si>
  <si>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</si>
  <si>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</si>
  <si>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</si>
  <si>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</si>
  <si>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</si>
  <si>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</si>
  <si>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</si>
  <si>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</si>
  <si>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</si>
  <si>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</si>
  <si>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</si>
  <si>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</si>
  <si>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</si>
  <si>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</si>
  <si>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</si>
  <si>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</si>
  <si>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</si>
  <si>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</si>
  <si>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</si>
  <si>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</si>
  <si>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</si>
  <si>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</si>
  <si>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</si>
  <si>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</si>
  <si>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</si>
  <si>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</si>
  <si>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</si>
  <si>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</si>
  <si>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</si>
  <si>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</si>
  <si>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</si>
  <si>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</si>
  <si>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</si>
  <si>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</si>
  <si>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</si>
  <si>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</si>
  <si>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</si>
  <si>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</si>
  <si>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</si>
  <si>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</si>
  <si>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</si>
  <si>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</si>
  <si>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</si>
  <si>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</si>
  <si>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</si>
  <si>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</si>
  <si>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</si>
  <si>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</si>
  <si>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</si>
  <si>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</si>
  <si>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</si>
  <si>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</si>
  <si>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</si>
  <si>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</si>
  <si>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</si>
  <si>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</si>
  <si>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</si>
  <si>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</si>
  <si>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</si>
  <si>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</si>
  <si>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</si>
  <si>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</si>
  <si>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</si>
  <si>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</si>
  <si>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</si>
  <si>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</si>
  <si>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</si>
  <si>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</si>
  <si>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</si>
  <si>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</si>
  <si>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</si>
  <si>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</si>
  <si>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</si>
  <si>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</si>
  <si>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</si>
  <si>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</si>
  <si>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</si>
  <si>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</si>
  <si>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</si>
  <si>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</si>
  <si>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</si>
  <si>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</si>
  <si>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</si>
  <si>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</si>
  <si>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</si>
  <si>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</si>
  <si>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</si>
  <si>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</si>
  <si>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</si>
  <si>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</si>
  <si>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</si>
  <si>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</si>
  <si>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</si>
  <si>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</si>
  <si>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</si>
  <si>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</si>
  <si>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</si>
  <si>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</si>
  <si>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</si>
  <si>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</si>
  <si>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</si>
  <si>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</si>
  <si>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</si>
  <si>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</si>
  <si>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</si>
  <si>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</si>
  <si>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</si>
  <si>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</si>
  <si>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</si>
  <si>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</si>
  <si>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</si>
  <si>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</si>
  <si>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</si>
  <si>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</si>
  <si>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</si>
  <si>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</si>
  <si>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</si>
  <si>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</si>
  <si>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</si>
  <si>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</si>
  <si>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</si>
  <si>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</si>
  <si>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</si>
  <si>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</si>
  <si>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</si>
  <si>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</si>
  <si>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</si>
  <si>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</si>
  <si>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</si>
  <si>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</si>
  <si>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</si>
  <si>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</si>
  <si>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</si>
  <si>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</si>
  <si>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</si>
  <si>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</si>
  <si>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</si>
  <si>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</si>
  <si>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</si>
  <si>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</si>
  <si>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</si>
  <si>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</si>
  <si>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</si>
  <si>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</si>
  <si>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</si>
  <si>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</si>
  <si>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</si>
  <si>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</si>
  <si>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</si>
  <si>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</si>
  <si>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</si>
  <si>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</si>
  <si>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</si>
  <si>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</si>
  <si>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</si>
  <si>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</si>
  <si>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</si>
  <si>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</si>
  <si>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</si>
  <si>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</si>
  <si>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</si>
  <si>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</si>
  <si>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</si>
  <si>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</si>
  <si>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</si>
  <si>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</si>
  <si>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</si>
  <si>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</si>
  <si>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</si>
  <si>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</si>
  <si>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</si>
  <si>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</si>
  <si>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</si>
  <si>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</si>
  <si>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</si>
  <si>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</si>
  <si>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</si>
  <si>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</si>
  <si>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</si>
  <si>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</si>
  <si>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</si>
  <si>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</si>
  <si>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</si>
  <si>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</si>
  <si>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</si>
  <si>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</si>
  <si>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</si>
  <si>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</si>
  <si>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</si>
  <si>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</si>
  <si>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</si>
  <si>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</si>
  <si>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</si>
  <si>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</si>
  <si>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</si>
  <si>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</si>
  <si>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</si>
  <si>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</si>
  <si>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</si>
  <si>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</si>
  <si>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</si>
  <si>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</si>
  <si>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</si>
  <si>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</si>
  <si>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</si>
  <si>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</si>
  <si>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</si>
  <si>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</si>
  <si>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</si>
  <si>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</si>
  <si>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</si>
  <si>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</si>
  <si>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</si>
  <si>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</si>
  <si>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</si>
  <si>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</si>
  <si>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</si>
  <si>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</si>
  <si>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</si>
  <si>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</si>
  <si>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</si>
  <si>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</si>
  <si>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</si>
  <si>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</si>
  <si>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</si>
  <si>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</si>
  <si>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</si>
  <si>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</si>
  <si>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</si>
  <si>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</si>
  <si>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</si>
  <si>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</si>
  <si>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</si>
  <si>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</si>
  <si>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</si>
  <si>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</si>
  <si>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</si>
  <si>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</si>
  <si>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</si>
  <si>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</si>
  <si>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</si>
  <si>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</si>
  <si>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</si>
  <si>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</si>
  <si>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</si>
  <si>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</si>
  <si>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</si>
  <si>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</si>
  <si>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</si>
  <si>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</si>
  <si>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</si>
  <si>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</si>
  <si>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</si>
  <si>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</si>
  <si>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</si>
  <si>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</si>
  <si>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</si>
  <si>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</si>
  <si>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</si>
  <si>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</si>
  <si>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</si>
  <si>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</si>
  <si>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</si>
  <si>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</si>
  <si>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</si>
  <si>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</si>
  <si>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</si>
  <si>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</si>
  <si>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</si>
  <si>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</si>
  <si>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</si>
  <si>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</si>
  <si>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</si>
  <si>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</si>
  <si>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</si>
  <si>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</si>
  <si>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</si>
  <si>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</si>
  <si>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</si>
  <si>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</si>
  <si>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</si>
  <si>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</si>
  <si>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</si>
  <si>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</si>
  <si>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</si>
  <si>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</si>
  <si>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</si>
  <si>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</si>
  <si>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</si>
  <si>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</si>
  <si>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</si>
  <si>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</si>
  <si>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</si>
  <si>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</si>
  <si>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</si>
  <si>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</si>
  <si>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</si>
  <si>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</si>
  <si>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</si>
  <si>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</si>
  <si>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</si>
  <si>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</si>
  <si>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</si>
  <si>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</si>
  <si>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</si>
  <si>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</si>
  <si>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</si>
  <si>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</si>
  <si>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</si>
  <si>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</si>
  <si>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</si>
  <si>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</si>
  <si>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</si>
  <si>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</si>
  <si>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</si>
  <si>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</si>
  <si>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</si>
  <si>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</si>
  <si>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</si>
  <si>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</si>
  <si>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</si>
  <si>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</si>
  <si>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</si>
  <si>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</si>
  <si>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</si>
  <si>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</si>
  <si>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</si>
  <si>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</si>
  <si>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</si>
  <si>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</si>
  <si>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</si>
  <si>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</si>
  <si>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</si>
  <si>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</si>
  <si>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</si>
  <si>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</si>
  <si>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</si>
  <si>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</si>
  <si>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</si>
  <si>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</si>
  <si>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</si>
  <si>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</si>
  <si>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</si>
  <si>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</si>
  <si>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</si>
  <si>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</si>
  <si>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</si>
  <si>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</si>
  <si>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</si>
  <si>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</si>
  <si>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</si>
  <si>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</si>
  <si>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</si>
  <si>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</si>
  <si>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</si>
  <si>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</si>
  <si>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</si>
  <si>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</si>
  <si>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</si>
  <si>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</si>
  <si>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</si>
  <si>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</si>
  <si>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</si>
  <si>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</si>
  <si>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</si>
  <si>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</si>
  <si>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</si>
  <si>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</si>
  <si>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</si>
  <si>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</si>
  <si>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</si>
  <si>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</si>
  <si>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</si>
  <si>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</si>
  <si>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</si>
  <si>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</si>
  <si>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</si>
  <si>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</si>
  <si>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</si>
  <si>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</si>
  <si>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</si>
  <si>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</si>
  <si>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</si>
  <si>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</si>
  <si>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</si>
  <si>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</si>
  <si>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</si>
  <si>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</si>
  <si>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</si>
  <si>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</si>
  <si>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</si>
  <si>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</si>
  <si>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</si>
  <si>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</si>
  <si>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</si>
  <si>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</si>
  <si>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</si>
  <si>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</si>
  <si>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</si>
  <si>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</si>
  <si>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</si>
  <si>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</si>
  <si>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</si>
  <si>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</si>
  <si>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</si>
  <si>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</si>
  <si>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</si>
  <si>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</si>
  <si>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</si>
  <si>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</si>
  <si>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</si>
  <si>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</si>
  <si>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</si>
  <si>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</si>
  <si>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</si>
  <si>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</si>
  <si>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</si>
  <si>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</si>
  <si>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</si>
  <si>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</si>
  <si>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</si>
  <si>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</si>
  <si>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</si>
  <si>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</si>
  <si>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</si>
  <si>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</si>
  <si>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</si>
  <si>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</si>
  <si>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</si>
  <si>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</si>
  <si>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</si>
  <si>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</si>
  <si>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</si>
  <si>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</si>
  <si>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</si>
  <si>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</si>
  <si>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</si>
  <si>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</si>
  <si>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</si>
  <si>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</si>
  <si>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</si>
  <si>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</si>
  <si>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</si>
  <si>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</si>
  <si>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</si>
  <si>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</si>
  <si>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</si>
  <si>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</si>
  <si>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</si>
  <si>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</si>
  <si>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</si>
  <si>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</si>
  <si>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</si>
  <si>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</si>
  <si>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</si>
  <si>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</si>
  <si>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</si>
  <si>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</si>
  <si>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</si>
  <si>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</si>
  <si>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</si>
  <si>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</si>
  <si>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</si>
  <si>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</si>
  <si>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</si>
  <si>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</si>
  <si>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</si>
  <si>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</si>
  <si>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</si>
  <si>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</si>
  <si>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</si>
  <si>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</si>
  <si>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</si>
  <si>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</si>
  <si>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</si>
  <si>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</si>
  <si>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</si>
  <si>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</si>
  <si>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</si>
  <si>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</si>
  <si>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</si>
  <si>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</si>
  <si>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</si>
  <si>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</si>
  <si>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</si>
  <si>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</si>
  <si>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</si>
  <si>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</si>
  <si>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</si>
  <si>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</si>
  <si>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</si>
  <si>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</si>
  <si>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</si>
  <si>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</si>
  <si>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</si>
  <si>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</si>
  <si>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</si>
  <si>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</si>
  <si>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</si>
  <si>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</si>
  <si>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</si>
  <si>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</si>
  <si>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</si>
  <si>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</si>
  <si>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</si>
  <si>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</si>
  <si>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</si>
  <si>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</si>
  <si>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</si>
  <si>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</si>
  <si>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</si>
  <si>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</si>
  <si>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</si>
  <si>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</si>
  <si>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</si>
  <si>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</si>
  <si>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</si>
  <si>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</si>
  <si>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</si>
  <si>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</si>
  <si>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</si>
  <si>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</si>
  <si>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</si>
  <si>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</si>
  <si>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</si>
  <si>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</si>
  <si>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</si>
  <si>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</si>
  <si>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</si>
  <si>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</si>
  <si>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</si>
  <si>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</si>
  <si>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</si>
  <si>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</si>
  <si>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</si>
  <si>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</si>
  <si>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</si>
  <si>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</si>
  <si>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</si>
  <si>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</si>
  <si>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</si>
  <si>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</si>
  <si>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</si>
  <si>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</si>
  <si>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</si>
  <si>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</si>
  <si>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</si>
  <si>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</si>
  <si>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</si>
  <si>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</si>
  <si>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</si>
  <si>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</si>
  <si>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</si>
  <si>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</si>
  <si>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</si>
  <si>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</si>
  <si>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</si>
  <si>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</si>
  <si>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</si>
  <si>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</si>
  <si>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</si>
  <si>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</si>
  <si>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</si>
  <si>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</si>
  <si>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</si>
  <si>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</si>
  <si>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</si>
  <si>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</si>
  <si>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</si>
  <si>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</si>
  <si>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</si>
  <si>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</si>
  <si>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</si>
  <si>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</si>
  <si>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</si>
  <si>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</si>
  <si>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</si>
  <si>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</si>
  <si>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</si>
  <si>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</si>
  <si>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</si>
  <si>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</si>
  <si>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</si>
  <si>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</si>
  <si>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</si>
  <si>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</si>
  <si>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</si>
  <si>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</si>
  <si>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</si>
  <si>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</si>
  <si>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</si>
  <si>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</si>
  <si>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</si>
  <si>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</si>
  <si>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</si>
  <si>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</si>
  <si>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</si>
  <si>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</si>
  <si>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</si>
  <si>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</si>
  <si>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</si>
  <si>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</si>
  <si>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</si>
  <si>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</si>
  <si>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</si>
  <si>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</si>
  <si>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</si>
  <si>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</si>
  <si>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</si>
  <si>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</si>
  <si>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</si>
  <si>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</si>
  <si>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</si>
  <si>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</si>
  <si>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</si>
  <si>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</si>
  <si>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</si>
  <si>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</si>
  <si>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</si>
  <si>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</si>
  <si>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</si>
  <si>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</si>
  <si>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</si>
  <si>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</si>
  <si>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</si>
  <si>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</si>
  <si>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</si>
  <si>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</si>
  <si>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</si>
  <si>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</si>
  <si>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</si>
  <si>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</si>
  <si>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</si>
  <si>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</si>
  <si>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</si>
  <si>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</si>
  <si>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</si>
  <si>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</si>
  <si>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</si>
  <si>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</si>
  <si>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</si>
  <si>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</si>
  <si>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</si>
  <si>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</si>
  <si>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</si>
  <si>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</si>
  <si>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</si>
  <si>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</si>
  <si>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</si>
  <si>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</si>
  <si>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</si>
  <si>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</si>
  <si>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</si>
  <si>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</si>
  <si>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</si>
  <si>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</si>
  <si>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</si>
  <si>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</si>
  <si>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</si>
  <si>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</si>
  <si>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</si>
  <si>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</si>
  <si>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</si>
  <si>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</si>
  <si>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</si>
  <si>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</si>
  <si>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</si>
  <si>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</si>
  <si>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</si>
  <si>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</si>
  <si>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</si>
  <si>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</si>
  <si>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</si>
  <si>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</si>
  <si>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</si>
  <si>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</si>
  <si>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</si>
  <si>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</si>
  <si>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</si>
  <si>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</si>
  <si>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</si>
  <si>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</si>
  <si>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</si>
  <si>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</si>
  <si>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</si>
  <si>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</si>
  <si>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</si>
  <si>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</si>
  <si>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</si>
  <si>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</si>
  <si>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</si>
  <si>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</si>
  <si>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</si>
  <si>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</si>
  <si>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</si>
  <si>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</si>
  <si>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</si>
  <si>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</si>
  <si>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</si>
  <si>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</si>
  <si>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</si>
  <si>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</si>
  <si>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</si>
  <si>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</si>
  <si>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</si>
  <si>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</si>
  <si>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</si>
  <si>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</si>
  <si>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</si>
  <si>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</si>
  <si>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</si>
  <si>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</si>
  <si>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</si>
  <si>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</si>
  <si>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</si>
  <si>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</si>
  <si>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</si>
  <si>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</si>
  <si>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</si>
  <si>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</si>
  <si>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</si>
  <si>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</si>
  <si>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</si>
  <si>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</si>
  <si>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</si>
  <si>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</si>
  <si>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</si>
  <si>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</si>
  <si>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</si>
  <si>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</si>
  <si>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</si>
  <si>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</si>
  <si>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</si>
  <si>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</si>
  <si>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</si>
  <si>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</si>
  <si>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</si>
  <si>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</si>
  <si>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</si>
  <si>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</si>
  <si>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</si>
  <si>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</si>
  <si>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</si>
  <si>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</si>
  <si>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</si>
  <si>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</si>
  <si>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</si>
  <si>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</si>
  <si>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</si>
  <si>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</si>
  <si>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</si>
  <si>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</si>
  <si>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</si>
  <si>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</si>
  <si>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</si>
  <si>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</si>
  <si>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</si>
  <si>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</si>
  <si>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</si>
  <si>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</si>
  <si>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</si>
  <si>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</si>
  <si>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</si>
  <si>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</si>
  <si>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</si>
  <si>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</si>
  <si>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</si>
  <si>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</si>
  <si>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</si>
  <si>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</si>
  <si>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</si>
  <si>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</si>
  <si>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</si>
  <si>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</si>
  <si>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</si>
  <si>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</si>
  <si>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</si>
  <si>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</si>
  <si>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</si>
  <si>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</si>
  <si>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</si>
  <si>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</si>
  <si>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</si>
  <si>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</si>
  <si>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</si>
  <si>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</si>
  <si>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</si>
  <si>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</si>
  <si>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</si>
  <si>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</si>
  <si>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</si>
  <si>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</si>
  <si>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</si>
  <si>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</si>
  <si>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</si>
  <si>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</si>
  <si>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</si>
  <si>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</si>
  <si>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</si>
  <si>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</si>
  <si>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</si>
  <si>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</si>
  <si>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</si>
  <si>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</si>
  <si>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</si>
  <si>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</si>
  <si>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</si>
  <si>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</si>
  <si>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</si>
  <si>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</si>
  <si>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</si>
  <si>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</si>
  <si>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</si>
  <si>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</si>
  <si>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</si>
  <si>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</si>
  <si>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</si>
  <si>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</si>
  <si>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</si>
  <si>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</si>
  <si>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</si>
  <si>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</si>
  <si>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</si>
  <si>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</si>
  <si>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</si>
  <si>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</si>
  <si>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</si>
  <si>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</si>
  <si>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</si>
  <si>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</si>
  <si>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</si>
  <si>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</si>
  <si>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</si>
  <si>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</si>
  <si>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</si>
  <si>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</si>
  <si>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</si>
  <si>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</si>
  <si>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</si>
  <si>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</si>
  <si>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</si>
  <si>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</si>
  <si>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</si>
  <si>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</si>
  <si>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</si>
  <si>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</si>
  <si>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</si>
  <si>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</si>
  <si>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</si>
  <si>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</si>
  <si>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</si>
  <si>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</si>
  <si>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</si>
  <si>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</si>
  <si>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</si>
  <si>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</si>
  <si>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</si>
  <si>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</si>
  <si>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</si>
  <si>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</si>
  <si>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</si>
  <si>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</si>
  <si>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</si>
  <si>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</si>
  <si>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</si>
  <si>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</si>
  <si>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</si>
  <si>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</si>
  <si>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</si>
  <si>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</si>
  <si>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</si>
  <si>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</si>
  <si>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</si>
  <si>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</si>
  <si>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</si>
  <si>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</si>
  <si>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</si>
  <si>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</si>
  <si>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</si>
  <si>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</si>
  <si>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</si>
  <si>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</si>
  <si>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</si>
  <si>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</si>
  <si>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</si>
  <si>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</si>
  <si>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</si>
  <si>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</si>
  <si>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</si>
  <si>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</si>
  <si>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</si>
  <si>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</si>
  <si>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</si>
  <si>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</si>
  <si>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</si>
  <si>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</si>
  <si>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</si>
  <si>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</si>
  <si>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</si>
  <si>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</si>
  <si>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</si>
  <si>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</si>
  <si>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</si>
  <si>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</si>
  <si>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</si>
  <si>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</si>
  <si>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</si>
  <si>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</si>
  <si>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</si>
  <si>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</si>
  <si>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</si>
  <si>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</si>
  <si>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</si>
  <si>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</si>
  <si>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</si>
  <si>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</si>
  <si>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</si>
  <si>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</si>
  <si>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</si>
  <si>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</si>
  <si>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</si>
  <si>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</si>
  <si>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</si>
  <si>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</si>
  <si>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</si>
  <si>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</si>
  <si>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</si>
  <si>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</si>
  <si>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</si>
  <si>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</si>
  <si>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</si>
  <si>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</si>
  <si>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</si>
  <si>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</si>
  <si>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</si>
  <si>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</si>
  <si>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</si>
  <si>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</si>
  <si>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</si>
  <si>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</si>
  <si>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</si>
  <si>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</si>
  <si>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</si>
  <si>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</si>
  <si>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</si>
  <si>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</si>
  <si>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</si>
  <si>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</si>
  <si>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</si>
  <si>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</si>
  <si>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</si>
  <si>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</si>
  <si>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</si>
  <si>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</si>
  <si>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</si>
  <si>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</si>
  <si>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</si>
  <si>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</si>
  <si>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</si>
  <si>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</si>
  <si>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</si>
  <si>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</si>
  <si>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</si>
  <si>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</si>
  <si>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</si>
  <si>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</si>
  <si>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</si>
  <si>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</si>
  <si>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</si>
  <si>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</si>
  <si>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</si>
  <si>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</si>
  <si>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</si>
  <si>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</si>
  <si>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</si>
  <si>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</si>
  <si>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</si>
  <si>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</si>
  <si>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</si>
  <si>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</si>
  <si>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</si>
  <si>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</si>
  <si>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</si>
  <si>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</si>
  <si>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</si>
  <si>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</si>
  <si>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</si>
  <si>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</si>
  <si>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</si>
  <si>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</si>
  <si>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</si>
  <si>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</si>
  <si>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</si>
  <si>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</si>
  <si>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</si>
  <si>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</si>
  <si>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</si>
  <si>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</si>
  <si>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</si>
  <si>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</si>
  <si>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</si>
  <si>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</si>
  <si>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</si>
  <si>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</si>
  <si>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</si>
  <si>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</si>
  <si>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</si>
  <si>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</si>
  <si>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</si>
  <si>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</si>
  <si>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</si>
  <si>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</si>
  <si>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</si>
  <si>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</si>
  <si>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</si>
  <si>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</si>
  <si>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</si>
  <si>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</si>
  <si>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</si>
  <si>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</si>
  <si>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</si>
  <si>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</si>
  <si>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</si>
  <si>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</si>
  <si>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</si>
  <si>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</si>
  <si>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</si>
  <si>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</si>
  <si>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</si>
  <si>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</si>
  <si>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</si>
  <si>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</si>
  <si>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</si>
  <si>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</si>
  <si>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</si>
  <si>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</si>
  <si>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</si>
  <si>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</si>
  <si>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</si>
  <si>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</si>
  <si>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</si>
  <si>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</si>
  <si>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</si>
  <si>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</si>
  <si>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</si>
  <si>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</si>
  <si>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</si>
  <si>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</si>
  <si>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</si>
  <si>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</si>
  <si>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</si>
  <si>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</si>
  <si>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</si>
  <si>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</si>
  <si>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</si>
  <si>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</si>
  <si>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</si>
  <si>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</si>
  <si>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</si>
  <si>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</si>
  <si>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</si>
  <si>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</si>
  <si>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</si>
  <si>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</si>
  <si>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</si>
  <si>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</si>
  <si>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</si>
  <si>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</si>
  <si>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</si>
  <si>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</si>
  <si>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</si>
  <si>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</si>
  <si>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</si>
  <si>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</si>
  <si>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</si>
  <si>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</si>
  <si>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</si>
  <si>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</si>
  <si>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</si>
  <si>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</si>
  <si>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</si>
  <si>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</si>
  <si>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</si>
  <si>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</si>
  <si>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</si>
  <si>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</si>
  <si>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</si>
  <si>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</si>
  <si>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</si>
  <si>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</si>
  <si>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</si>
  <si>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</si>
  <si>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</si>
  <si>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</si>
  <si>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</si>
  <si>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</si>
  <si>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</si>
  <si>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</si>
  <si>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</si>
  <si>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</si>
  <si>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</si>
  <si>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</si>
  <si>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</si>
  <si>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</si>
  <si>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</si>
  <si>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</si>
  <si>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</si>
  <si>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</si>
  <si>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</si>
  <si>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</si>
  <si>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</si>
  <si>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</si>
  <si>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</si>
  <si>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</si>
  <si>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</si>
  <si>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</si>
  <si>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</si>
  <si>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</si>
  <si>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</si>
  <si>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</si>
  <si>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</si>
  <si>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</si>
  <si>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</si>
  <si>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</si>
  <si>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</si>
  <si>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</si>
  <si>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</si>
  <si>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</si>
  <si>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</si>
  <si>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</si>
  <si>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</si>
  <si>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</si>
  <si>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</si>
  <si>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</si>
  <si>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</si>
  <si>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</si>
  <si>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</si>
  <si>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</si>
  <si>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</si>
  <si>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</si>
  <si>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</si>
  <si>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</si>
  <si>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</si>
  <si>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</si>
  <si>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</si>
  <si>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</si>
  <si>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</si>
  <si>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</si>
  <si>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</si>
  <si>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</si>
  <si>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</si>
  <si>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</si>
  <si>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</si>
  <si>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</si>
  <si>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</si>
  <si>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</si>
  <si>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</si>
  <si>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</si>
  <si>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</si>
  <si>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</si>
  <si>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</si>
  <si>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</si>
  <si>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</si>
  <si>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</si>
  <si>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</si>
  <si>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</si>
  <si>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</si>
  <si>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</si>
  <si>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</si>
  <si>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</si>
  <si>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</si>
  <si>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</si>
  <si>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</si>
  <si>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</si>
  <si>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</si>
  <si>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</si>
  <si>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</si>
  <si>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</si>
  <si>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</si>
  <si>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</si>
  <si>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</si>
  <si>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</si>
  <si>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</si>
  <si>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</si>
  <si>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</si>
  <si>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</si>
  <si>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</si>
  <si>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</si>
  <si>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</si>
  <si>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</si>
  <si>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</si>
  <si>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</si>
  <si>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</si>
  <si>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</si>
  <si>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</si>
  <si>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</si>
  <si>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</si>
  <si>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</si>
  <si>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</si>
  <si>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</si>
  <si>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</si>
  <si>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</si>
  <si>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</si>
  <si>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</si>
  <si>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</si>
  <si>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</si>
  <si>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</si>
  <si>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</si>
  <si>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</si>
  <si>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</si>
  <si>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</si>
  <si>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</si>
  <si>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</si>
  <si>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</si>
  <si>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</si>
  <si>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</si>
  <si>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</si>
  <si>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</si>
  <si>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</si>
  <si>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</si>
  <si>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</si>
  <si>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</si>
  <si>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</si>
  <si>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</si>
  <si>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</si>
  <si>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</si>
  <si>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</si>
  <si>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</si>
  <si>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</si>
  <si>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</si>
  <si>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</si>
  <si>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</si>
  <si>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</si>
  <si>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</si>
  <si>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</si>
  <si>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</si>
  <si>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</si>
  <si>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</si>
  <si>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</si>
  <si>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</si>
  <si>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</si>
  <si>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</si>
  <si>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</si>
  <si>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</si>
  <si>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</si>
  <si>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</si>
  <si>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</si>
  <si>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</si>
  <si>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</si>
  <si>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</si>
  <si>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</si>
  <si>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</si>
  <si>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</si>
  <si>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</si>
  <si>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</si>
  <si>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</si>
  <si>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</si>
  <si>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</si>
  <si>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</si>
  <si>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</si>
  <si>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</si>
  <si>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</si>
  <si>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</si>
  <si>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</si>
  <si>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</si>
  <si>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</si>
  <si>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</si>
  <si>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</si>
  <si>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</si>
  <si>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</si>
  <si>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</si>
  <si>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</si>
  <si>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</si>
  <si>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</si>
  <si>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</si>
  <si>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</si>
  <si>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</si>
  <si>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</si>
  <si>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</si>
  <si>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</si>
  <si>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</si>
  <si>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</si>
  <si>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</si>
  <si>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</si>
  <si>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</si>
  <si>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</si>
  <si>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</si>
  <si>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</si>
  <si>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</si>
  <si>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</si>
  <si>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</si>
  <si>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</si>
  <si>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</si>
  <si>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</si>
  <si>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</si>
  <si>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</si>
  <si>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</si>
  <si>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</si>
  <si>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</si>
  <si>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</si>
  <si>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</si>
  <si>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</si>
  <si>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</si>
  <si>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</si>
  <si>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</si>
  <si>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</si>
  <si>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</si>
  <si>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</si>
  <si>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</si>
  <si>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</si>
  <si>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</si>
  <si>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</si>
  <si>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</si>
  <si>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</si>
  <si>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</si>
  <si>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</si>
  <si>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</si>
  <si>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</si>
  <si>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</si>
  <si>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</si>
  <si>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</si>
  <si>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</si>
  <si>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</si>
  <si>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</si>
  <si>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</si>
  <si>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</si>
  <si>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</si>
  <si>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</si>
  <si>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</si>
  <si>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</si>
  <si>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</si>
  <si>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</si>
  <si>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</si>
  <si>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</si>
  <si>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</si>
  <si>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</si>
  <si>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</si>
  <si>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</si>
  <si>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</si>
  <si>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</si>
  <si>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</si>
  <si>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</si>
  <si>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</si>
  <si>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</si>
  <si>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</si>
  <si>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</si>
  <si>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</si>
  <si>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</si>
  <si>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</si>
  <si>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</si>
  <si>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</si>
  <si>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</si>
  <si>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</si>
  <si>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</si>
  <si>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</si>
  <si>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</si>
  <si>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</si>
  <si>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</si>
  <si>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</si>
  <si>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</si>
  <si>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</si>
  <si>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</si>
  <si>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</si>
  <si>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</si>
  <si>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</si>
  <si>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</si>
  <si>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</si>
  <si>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</si>
  <si>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</si>
  <si>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</si>
  <si>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</si>
  <si>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</si>
  <si>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</si>
  <si>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</si>
  <si>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</si>
  <si>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</si>
  <si>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</si>
  <si>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</si>
  <si>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</si>
  <si>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</si>
  <si>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</si>
  <si>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</si>
  <si>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</si>
  <si>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</si>
  <si>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</si>
  <si>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</si>
  <si>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</si>
  <si>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</si>
  <si>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</si>
  <si>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</si>
  <si>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</si>
  <si>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</si>
  <si>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</si>
  <si>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</si>
  <si>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</si>
  <si>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</si>
  <si>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</si>
  <si>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</si>
  <si>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</si>
  <si>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</si>
  <si>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</si>
  <si>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</si>
  <si>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</si>
  <si>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</si>
  <si>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</si>
  <si>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</si>
  <si>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</si>
  <si>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</si>
  <si>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</si>
  <si>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</si>
  <si>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</si>
  <si>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</si>
  <si>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</si>
  <si>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</si>
  <si>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</si>
  <si>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</si>
  <si>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</si>
  <si>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</si>
  <si>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</si>
  <si>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</si>
  <si>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</si>
  <si>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</si>
  <si>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</si>
  <si>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</si>
  <si>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</si>
  <si>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</si>
  <si>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</si>
  <si>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</si>
  <si>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</si>
  <si>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</si>
  <si>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</si>
  <si>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</si>
  <si>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</si>
  <si>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</si>
  <si>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</si>
  <si>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</si>
  <si>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</si>
  <si>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</si>
  <si>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</si>
  <si>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</si>
  <si>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</si>
  <si>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</si>
  <si>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</si>
  <si>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</si>
  <si>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</si>
  <si>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</si>
  <si>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</si>
  <si>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</si>
  <si>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</si>
  <si>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</si>
  <si>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</si>
  <si>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</si>
  <si>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</si>
  <si>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</si>
  <si>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</si>
  <si>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</si>
  <si>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</si>
  <si>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</si>
  <si>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</si>
  <si>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</si>
  <si>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</si>
  <si>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</si>
  <si>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</si>
  <si>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</si>
  <si>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</si>
  <si>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</si>
  <si>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</si>
  <si>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</si>
  <si>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</si>
  <si>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</si>
  <si>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</si>
  <si>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</si>
  <si>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</si>
  <si>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</si>
  <si>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</si>
  <si>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</si>
  <si>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</si>
  <si>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</si>
  <si>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</si>
  <si>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</si>
  <si>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</si>
  <si>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</si>
  <si>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</si>
  <si>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</si>
  <si>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</si>
  <si>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</si>
  <si>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</si>
  <si>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</si>
  <si>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</si>
  <si>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</si>
  <si>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</si>
  <si>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</si>
  <si>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</si>
  <si>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</si>
  <si>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</si>
  <si>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</si>
  <si>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</si>
  <si>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</si>
  <si>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</si>
  <si>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</si>
  <si>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</si>
  <si>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</si>
  <si>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</si>
  <si>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</si>
  <si>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</si>
  <si>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</si>
  <si>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</si>
  <si>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</si>
  <si>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</si>
  <si>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</si>
  <si>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</si>
  <si>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</si>
  <si>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</si>
  <si>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</si>
  <si>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</si>
  <si>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</si>
  <si>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</si>
  <si>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</si>
  <si>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</si>
  <si>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</si>
  <si>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</si>
  <si>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</si>
  <si>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</si>
  <si>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</si>
  <si>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</si>
  <si>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</si>
  <si>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</si>
  <si>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</si>
  <si>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</si>
  <si>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</si>
  <si>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</si>
  <si>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</si>
  <si>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</si>
  <si>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</si>
  <si>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</si>
  <si>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</si>
  <si>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</si>
  <si>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</si>
  <si>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</si>
  <si>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</si>
  <si>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</si>
  <si>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</si>
  <si>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</si>
  <si>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</si>
  <si>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</si>
  <si>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</si>
  <si>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</si>
  <si>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</si>
  <si>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</si>
  <si>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</si>
  <si>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</si>
  <si>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</si>
  <si>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</si>
  <si>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</si>
  <si>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</si>
  <si>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</si>
  <si>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</si>
  <si>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</si>
  <si>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</si>
  <si>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</si>
  <si>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</si>
  <si>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</si>
  <si>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</si>
  <si>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</si>
  <si>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</si>
  <si>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</si>
  <si>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</si>
  <si>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</si>
  <si>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</si>
  <si>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</si>
  <si>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</si>
  <si>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</si>
  <si>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</si>
  <si>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</si>
  <si>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</si>
  <si>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</si>
  <si>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</si>
  <si>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</si>
  <si>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</si>
  <si>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</si>
  <si>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</si>
  <si>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</si>
  <si>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</si>
  <si>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</si>
  <si>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</si>
  <si>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</si>
  <si>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</si>
  <si>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</si>
  <si>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</si>
  <si>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</si>
  <si>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</si>
  <si>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</si>
  <si>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</si>
  <si>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</si>
  <si>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</si>
  <si>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</si>
  <si>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</si>
  <si>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</si>
  <si>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</si>
  <si>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</si>
  <si>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</si>
  <si>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</si>
  <si>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</si>
  <si>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</si>
  <si>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</si>
  <si>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</si>
  <si>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</si>
  <si>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</si>
  <si>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</si>
  <si>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</si>
  <si>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</si>
  <si>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</si>
  <si>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</si>
  <si>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</si>
  <si>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</si>
  <si>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</si>
  <si>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</si>
  <si>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</si>
  <si>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</si>
  <si>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</si>
  <si>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</si>
  <si>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</si>
  <si>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</si>
  <si>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</si>
  <si>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</si>
  <si>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</si>
  <si>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</si>
  <si>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</si>
  <si>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</si>
  <si>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</si>
  <si>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</si>
  <si>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</si>
  <si>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</si>
  <si>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</si>
  <si>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</si>
  <si>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</si>
  <si>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</si>
  <si>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</si>
  <si>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</si>
  <si>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</si>
  <si>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</si>
  <si>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</si>
  <si>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</si>
  <si>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</si>
  <si>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</si>
  <si>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</si>
  <si>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</si>
  <si>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</si>
  <si>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</si>
  <si>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</si>
  <si>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</si>
  <si>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</si>
  <si>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</si>
  <si>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</si>
  <si>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</si>
  <si>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</si>
  <si>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</si>
  <si>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</si>
  <si>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</si>
  <si>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</si>
  <si>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</si>
  <si>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</si>
  <si>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</si>
  <si>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</si>
  <si>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</si>
  <si>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</si>
  <si>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</si>
  <si>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</si>
  <si>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</si>
  <si>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</si>
  <si>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</si>
  <si>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</si>
  <si>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</si>
  <si>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</si>
  <si>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</si>
  <si>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</si>
  <si>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</si>
  <si>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</si>
  <si>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</si>
  <si>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</si>
  <si>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</si>
  <si>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</si>
  <si>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</si>
  <si>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</si>
  <si>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</si>
  <si>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</si>
  <si>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</si>
  <si>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</si>
  <si>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</si>
  <si>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</si>
  <si>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</si>
  <si>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</si>
  <si>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</si>
  <si>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</si>
  <si>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</si>
  <si>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</si>
  <si>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</si>
  <si>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</si>
  <si>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</si>
  <si>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</si>
  <si>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</si>
  <si>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</si>
  <si>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</si>
  <si>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</si>
  <si>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</si>
  <si>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</si>
  <si>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</si>
  <si>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</si>
  <si>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</si>
  <si>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</si>
  <si>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</si>
  <si>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</si>
  <si>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</si>
  <si>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</si>
  <si>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</si>
  <si>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</si>
  <si>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</si>
  <si>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</si>
  <si>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</si>
  <si>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</si>
  <si>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</si>
  <si>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</si>
  <si>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</si>
  <si>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</si>
  <si>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</si>
  <si>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</si>
  <si>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</si>
  <si>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</si>
  <si>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</si>
  <si>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</si>
  <si>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</si>
  <si>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</si>
  <si>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</si>
  <si>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</si>
  <si>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</si>
  <si>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</si>
  <si>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</si>
  <si>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</si>
  <si>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</si>
  <si>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</si>
  <si>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</si>
  <si>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</si>
  <si>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</si>
  <si>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</si>
  <si>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</si>
  <si>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</si>
  <si>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</si>
  <si>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</si>
  <si>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</si>
  <si>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</si>
  <si>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</si>
  <si>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</si>
  <si>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</si>
  <si>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</si>
  <si>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</si>
  <si>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</si>
  <si>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</si>
  <si>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</si>
  <si>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</si>
  <si>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</si>
  <si>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</si>
  <si>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</si>
  <si>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</si>
  <si>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</si>
  <si>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</si>
  <si>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</si>
  <si>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</si>
  <si>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</si>
  <si>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</si>
  <si>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</si>
  <si>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</si>
  <si>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</si>
  <si>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</si>
  <si>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</si>
  <si>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</si>
  <si>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</si>
  <si>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</si>
  <si>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</si>
  <si>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</si>
  <si>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</si>
  <si>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</si>
  <si>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</si>
  <si>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</si>
  <si>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</si>
  <si>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</si>
  <si>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</si>
  <si>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</si>
  <si>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</si>
  <si>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</si>
  <si>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</si>
  <si>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</si>
  <si>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</si>
  <si>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</si>
  <si>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</si>
  <si>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</si>
  <si>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</si>
  <si>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</si>
  <si>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</si>
  <si>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</si>
  <si>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</si>
  <si>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</si>
  <si>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</si>
  <si>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</si>
  <si>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</si>
  <si>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</si>
  <si>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</si>
  <si>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</si>
  <si>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</si>
  <si>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</si>
  <si>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</si>
  <si>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</si>
  <si>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</si>
  <si>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</si>
  <si>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</si>
  <si>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</si>
  <si>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</si>
  <si>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</si>
  <si>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</si>
  <si>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</si>
  <si>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</si>
  <si>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</si>
  <si>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</si>
  <si>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</si>
  <si>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</si>
  <si>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</si>
  <si>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</si>
  <si>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</si>
  <si>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</si>
  <si>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</si>
  <si>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</si>
  <si>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</si>
  <si>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</si>
  <si>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</si>
  <si>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</si>
  <si>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</si>
  <si>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</si>
  <si>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</si>
  <si>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</si>
  <si>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</si>
  <si>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</si>
  <si>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</si>
  <si>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</si>
  <si>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</si>
  <si>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</si>
  <si>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</si>
  <si>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</si>
  <si>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</si>
  <si>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</si>
  <si>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</si>
  <si>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</si>
  <si>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</si>
  <si>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</si>
  <si>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</si>
  <si>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</si>
  <si>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</si>
  <si>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</si>
  <si>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</si>
  <si>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</si>
  <si>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</si>
  <si>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</si>
  <si>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</si>
  <si>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</si>
  <si>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</si>
  <si>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</si>
  <si>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</si>
  <si>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</si>
  <si>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</si>
  <si>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</si>
  <si>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</si>
  <si>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</si>
  <si>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</si>
  <si>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</si>
  <si>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</si>
  <si>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</si>
  <si>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</si>
  <si>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</si>
  <si>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</si>
  <si>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</si>
  <si>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</si>
  <si>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</si>
  <si>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</si>
  <si>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</si>
  <si>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</si>
  <si>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</si>
  <si>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</si>
  <si>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</si>
  <si>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</si>
  <si>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</si>
  <si>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</si>
  <si>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</si>
  <si>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</si>
  <si>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</si>
  <si>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</si>
  <si>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</si>
  <si>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</si>
  <si>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</si>
  <si>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</si>
  <si>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</si>
  <si>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</si>
  <si>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</si>
  <si>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</si>
  <si>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</si>
  <si>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</si>
  <si>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</si>
  <si>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</si>
  <si>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</si>
  <si>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</si>
  <si>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</si>
  <si>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</si>
  <si>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</si>
  <si>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</si>
  <si>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</si>
  <si>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</si>
  <si>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</si>
  <si>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</si>
  <si>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</si>
  <si>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</si>
  <si>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</si>
  <si>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</si>
  <si>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</si>
  <si>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</si>
  <si>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</si>
  <si>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</si>
  <si>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</si>
  <si>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</si>
  <si>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</si>
  <si>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</si>
  <si>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</si>
  <si>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</si>
  <si>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</si>
  <si>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</si>
  <si>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</si>
  <si>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</si>
  <si>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</si>
  <si>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</si>
  <si>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</si>
  <si>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</si>
  <si>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</si>
  <si>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</si>
  <si>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</si>
  <si>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</si>
  <si>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</si>
  <si>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</si>
  <si>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</si>
  <si>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</si>
  <si>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</si>
  <si>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</si>
  <si>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</si>
  <si>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</si>
  <si>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</si>
  <si>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</si>
  <si>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</si>
  <si>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</si>
  <si>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</si>
  <si>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</si>
  <si>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</si>
  <si>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</si>
  <si>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</si>
  <si>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</si>
  <si>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</si>
  <si>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</si>
  <si>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</si>
  <si>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</si>
  <si>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</si>
  <si>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</si>
  <si>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</si>
  <si>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</si>
  <si>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</si>
  <si>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</si>
  <si>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</si>
  <si>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</si>
  <si>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</si>
  <si>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</si>
  <si>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</si>
  <si>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</si>
  <si>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</si>
  <si>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</si>
  <si>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</si>
  <si>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</si>
  <si>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</si>
  <si>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</si>
  <si>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</si>
  <si>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</si>
  <si>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</si>
  <si>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</si>
  <si>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</si>
  <si>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</si>
  <si>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</si>
  <si>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</si>
  <si>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</si>
  <si>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</si>
  <si>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</si>
  <si>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</si>
  <si>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</si>
  <si>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</si>
  <si>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</si>
  <si>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</si>
  <si>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</si>
  <si>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</si>
  <si>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</si>
  <si>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</si>
  <si>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</si>
  <si>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</si>
  <si>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</si>
  <si>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</si>
  <si>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</si>
  <si>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</si>
  <si>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</si>
  <si>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</si>
  <si>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</si>
  <si>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</si>
  <si>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</si>
  <si>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</si>
  <si>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</si>
  <si>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</si>
  <si>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</si>
  <si>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</si>
  <si>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</si>
  <si>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</si>
  <si>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</si>
  <si>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</si>
  <si>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</si>
  <si>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</si>
  <si>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</si>
  <si>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</si>
  <si>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</si>
  <si>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</si>
  <si>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</si>
  <si>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</si>
  <si>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</si>
  <si>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</si>
  <si>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</si>
  <si>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</si>
  <si>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</si>
  <si>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</si>
  <si>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</si>
  <si>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</si>
  <si>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</si>
  <si>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</si>
  <si>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</si>
  <si>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</si>
  <si>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</si>
  <si>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</si>
  <si>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</si>
  <si>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</si>
  <si>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</si>
  <si>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</si>
  <si>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</si>
  <si>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</si>
  <si>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</si>
  <si>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</si>
  <si>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</si>
  <si>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</si>
  <si>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</si>
  <si>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</si>
  <si>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</si>
  <si>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</si>
  <si>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</si>
  <si>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</si>
  <si>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</si>
  <si>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</si>
  <si>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</si>
  <si>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</si>
  <si>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</si>
  <si>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</si>
  <si>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</si>
  <si>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</si>
  <si>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</si>
  <si>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</si>
  <si>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</si>
  <si>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</si>
  <si>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</si>
  <si>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</si>
  <si>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</si>
  <si>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</si>
  <si>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</si>
  <si>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</si>
  <si>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</si>
  <si>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</si>
  <si>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</si>
  <si>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</si>
  <si>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</si>
  <si>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</si>
  <si>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</si>
  <si>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</si>
  <si>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</si>
  <si>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</si>
  <si>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</si>
  <si>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</si>
  <si>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</si>
  <si>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</si>
  <si>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</si>
  <si>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</si>
  <si>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</si>
  <si>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</si>
  <si>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</si>
  <si>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</si>
  <si>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</si>
  <si>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</si>
  <si>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</si>
  <si>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</si>
  <si>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</si>
  <si>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</si>
  <si>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</si>
  <si>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</si>
  <si>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</si>
  <si>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</si>
  <si>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</si>
  <si>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</si>
  <si>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</si>
  <si>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</si>
  <si>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</si>
  <si>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</si>
  <si>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</si>
  <si>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</si>
  <si>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</si>
  <si>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</si>
  <si>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</si>
  <si>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</si>
  <si>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</si>
  <si>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</si>
  <si>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</si>
  <si>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</si>
  <si>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</si>
  <si>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</si>
  <si>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</si>
  <si>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</si>
  <si>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</si>
  <si>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</si>
  <si>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</si>
  <si>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</si>
  <si>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</si>
  <si>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</si>
  <si>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</si>
  <si>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</si>
  <si>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</si>
  <si>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</si>
  <si>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</si>
  <si>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</si>
  <si>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</si>
  <si>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</si>
  <si>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</si>
  <si>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</si>
  <si>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</si>
  <si>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</si>
  <si>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</si>
  <si>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</si>
  <si>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</si>
  <si>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</si>
  <si>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</si>
  <si>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</si>
  <si>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</si>
  <si>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</si>
  <si>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</si>
  <si>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</si>
  <si>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</si>
  <si>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</si>
  <si>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</si>
  <si>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</si>
  <si>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</si>
  <si>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</si>
  <si>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</si>
  <si>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</si>
  <si>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</si>
  <si>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</si>
  <si>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</si>
  <si>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</si>
  <si>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</si>
  <si>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</si>
  <si>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</si>
  <si>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</si>
  <si>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</si>
  <si>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</si>
  <si>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</si>
  <si>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</si>
  <si>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</si>
  <si>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</si>
  <si>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</si>
  <si>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</si>
  <si>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</si>
  <si>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</si>
  <si>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</si>
  <si>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</si>
  <si>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</si>
  <si>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</si>
  <si>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</si>
  <si>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</si>
  <si>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</si>
  <si>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</si>
  <si>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</si>
  <si>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</si>
  <si>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</si>
  <si>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</si>
  <si>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</si>
  <si>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</si>
  <si>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</si>
  <si>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</si>
  <si>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</si>
  <si>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</si>
  <si>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</si>
  <si>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</si>
  <si>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</si>
  <si>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</si>
  <si>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</si>
  <si>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</si>
  <si>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</si>
  <si>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</si>
  <si>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</si>
  <si>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</si>
  <si>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</si>
  <si>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</si>
  <si>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</si>
  <si>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</si>
  <si>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</si>
  <si>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</si>
  <si>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</si>
  <si>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</si>
  <si>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</si>
  <si>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</si>
  <si>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</si>
  <si>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</si>
  <si>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</si>
  <si>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</si>
  <si>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</si>
  <si>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</si>
  <si>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</si>
  <si>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</si>
  <si>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</si>
  <si>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</si>
  <si>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</si>
  <si>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</si>
  <si>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</si>
  <si>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</si>
  <si>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</si>
  <si>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</si>
  <si>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</si>
  <si>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</si>
  <si>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</si>
  <si>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</si>
  <si>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</si>
  <si>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</si>
  <si>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</si>
  <si>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</si>
  <si>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</si>
  <si>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</si>
  <si>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</si>
  <si>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</si>
  <si>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</si>
  <si>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</si>
  <si>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</si>
  <si>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</si>
  <si>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</si>
  <si>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</si>
  <si>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</si>
  <si>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</si>
  <si>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</si>
  <si>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</si>
  <si>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</si>
  <si>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</si>
  <si>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</si>
  <si>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</si>
  <si>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</si>
  <si>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</si>
  <si>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</si>
  <si>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</si>
  <si>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</si>
  <si>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</si>
  <si>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</si>
  <si>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</si>
  <si>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</si>
  <si>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</si>
  <si>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</si>
  <si>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</si>
  <si>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</si>
  <si>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</si>
  <si>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</si>
  <si>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</si>
  <si>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</si>
  <si>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</si>
  <si>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</si>
  <si>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</si>
  <si>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</si>
  <si>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</si>
  <si>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</si>
  <si>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</si>
  <si>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</si>
  <si>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</si>
  <si>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</si>
  <si>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</si>
  <si>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</si>
  <si>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</si>
  <si>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</si>
  <si>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</si>
  <si>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</si>
  <si>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</si>
  <si>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</si>
  <si>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</si>
  <si>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</si>
  <si>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</si>
  <si>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</si>
  <si>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</si>
  <si>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</si>
  <si>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</si>
  <si>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</si>
  <si>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</si>
  <si>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</si>
  <si>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</si>
  <si>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</si>
  <si>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</si>
  <si>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</si>
  <si>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</si>
  <si>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</si>
  <si>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</si>
  <si>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</si>
  <si>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</si>
  <si>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</si>
  <si>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</si>
  <si>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</si>
  <si>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</si>
  <si>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</si>
  <si>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</si>
  <si>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</si>
  <si>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</si>
  <si>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</si>
  <si>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</si>
  <si>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</si>
  <si>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</si>
  <si>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</si>
  <si>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</si>
  <si>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</si>
  <si>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</si>
  <si>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</si>
  <si>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</si>
  <si>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</si>
  <si>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</si>
  <si>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</si>
  <si>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</si>
  <si>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</si>
  <si>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</si>
  <si>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</si>
  <si>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</si>
  <si>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</si>
  <si>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</si>
  <si>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</si>
  <si>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</si>
  <si>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</si>
  <si>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</si>
  <si>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</si>
  <si>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</si>
  <si>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</si>
  <si>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</si>
  <si>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</si>
  <si>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</si>
  <si>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</si>
  <si>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</si>
  <si>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</si>
  <si>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</si>
  <si>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</si>
  <si>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</si>
  <si>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</si>
  <si>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</si>
  <si>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</si>
  <si>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</si>
  <si>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</si>
  <si>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</si>
  <si>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</si>
  <si>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</si>
  <si>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</si>
  <si>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</si>
  <si>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</si>
  <si>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</si>
  <si>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</si>
  <si>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</si>
  <si>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</si>
  <si>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</si>
  <si>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</si>
  <si>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</si>
  <si>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</si>
  <si>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</si>
  <si>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</si>
  <si>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</si>
  <si>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</si>
  <si>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</si>
  <si>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</si>
  <si>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</si>
  <si>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</si>
  <si>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</si>
  <si>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</si>
  <si>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</si>
  <si>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</si>
  <si>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</si>
  <si>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</si>
  <si>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</si>
  <si>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</si>
  <si>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</si>
  <si>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</si>
  <si>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</si>
  <si>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</si>
  <si>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</si>
  <si>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</si>
  <si>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</si>
  <si>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</si>
  <si>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</si>
  <si>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</si>
  <si>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</si>
  <si>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</si>
  <si>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</si>
  <si>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</si>
  <si>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</si>
  <si>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</si>
  <si>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</si>
  <si>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</si>
  <si>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</si>
  <si>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</si>
  <si>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</si>
  <si>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</si>
  <si>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</si>
  <si>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</si>
  <si>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</si>
  <si>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</si>
  <si>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</si>
  <si>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</si>
  <si>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</si>
  <si>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</si>
  <si>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</si>
  <si>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</si>
  <si>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</si>
  <si>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</si>
  <si>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</si>
  <si>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</si>
  <si>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</si>
  <si>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</si>
  <si>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</si>
  <si>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</si>
  <si>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</si>
  <si>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</si>
  <si>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</si>
  <si>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</si>
  <si>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</si>
  <si>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</si>
  <si>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</si>
  <si>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</si>
  <si>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</si>
  <si>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</si>
  <si>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</si>
  <si>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</si>
  <si>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</si>
  <si>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</si>
  <si>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</si>
  <si>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</si>
  <si>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</si>
  <si>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</si>
  <si>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</si>
  <si>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</si>
  <si>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</si>
  <si>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</si>
  <si>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</si>
  <si>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</si>
  <si>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</si>
  <si>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</si>
  <si>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</si>
  <si>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</si>
  <si>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</si>
  <si>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</si>
  <si>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</si>
  <si>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</si>
  <si>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</si>
  <si>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</si>
  <si>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</si>
  <si>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</si>
  <si>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</si>
  <si>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</si>
  <si>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</si>
  <si>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</si>
  <si>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</si>
  <si>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</si>
  <si>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</si>
  <si>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</si>
  <si>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</si>
  <si>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</si>
  <si>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</si>
  <si>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</si>
  <si>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</si>
  <si>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</si>
  <si>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</si>
  <si>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</si>
  <si>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</si>
  <si>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</si>
  <si>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</si>
  <si>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</si>
  <si>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</si>
  <si>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</si>
  <si>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</si>
  <si>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</si>
  <si>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</si>
  <si>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</si>
  <si>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</si>
  <si>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</si>
  <si>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</si>
  <si>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</si>
  <si>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</si>
  <si>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</si>
  <si>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</si>
  <si>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</si>
  <si>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</si>
  <si>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</si>
  <si>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</si>
  <si>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</si>
  <si>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</si>
  <si>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</si>
  <si>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</si>
  <si>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</si>
  <si>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</si>
  <si>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</si>
  <si>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</si>
  <si>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</si>
  <si>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</si>
  <si>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</si>
  <si>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</si>
  <si>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</si>
  <si>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</si>
  <si>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</si>
  <si>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</si>
  <si>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</si>
  <si>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</si>
  <si>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</si>
  <si>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</si>
  <si>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</si>
  <si>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</si>
  <si>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</si>
  <si>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</si>
  <si>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</si>
  <si>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</si>
  <si>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</si>
  <si>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</si>
  <si>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</si>
  <si>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</si>
  <si>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</si>
  <si>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</si>
  <si>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</si>
  <si>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</si>
  <si>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</si>
  <si>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</si>
  <si>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</si>
  <si>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</si>
  <si>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</si>
  <si>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</si>
  <si>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</si>
  <si>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</si>
  <si>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</si>
  <si>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</si>
  <si>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</si>
  <si>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</si>
  <si>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</si>
  <si>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</si>
  <si>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</si>
  <si>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</si>
  <si>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</si>
  <si>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</si>
  <si>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</si>
  <si>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</si>
  <si>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</si>
  <si>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</si>
  <si>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</si>
  <si>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</si>
  <si>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</si>
  <si>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</si>
  <si>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</si>
  <si>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</si>
  <si>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</si>
  <si>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</si>
  <si>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</si>
  <si>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</si>
  <si>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</si>
  <si>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</si>
  <si>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</si>
  <si>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</si>
  <si>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</si>
  <si>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</si>
  <si>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</si>
  <si>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</si>
  <si>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</si>
  <si>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</si>
  <si>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</si>
  <si>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</si>
  <si>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</si>
  <si>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</si>
  <si>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</si>
  <si>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</si>
  <si>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</si>
  <si>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</si>
  <si>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</si>
  <si>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</si>
  <si>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</si>
  <si>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</si>
  <si>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</si>
  <si>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</si>
  <si>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</si>
  <si>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</si>
  <si>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</si>
  <si>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</si>
  <si>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</si>
  <si>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</si>
  <si>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</si>
  <si>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</si>
  <si>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</si>
  <si>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</si>
  <si>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</si>
  <si>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</si>
  <si>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</si>
  <si>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</si>
  <si>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</si>
  <si>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</si>
  <si>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</si>
  <si>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</si>
  <si>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</si>
  <si>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</si>
  <si>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</si>
  <si>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</si>
  <si>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</si>
  <si>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</si>
  <si>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</si>
  <si>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</si>
  <si>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</si>
  <si>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</si>
  <si>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</si>
  <si>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</si>
  <si>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</si>
  <si>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</si>
  <si>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</si>
  <si>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</si>
  <si>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</si>
  <si>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</si>
  <si>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</si>
  <si>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</si>
  <si>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</si>
  <si>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</si>
  <si>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</si>
  <si>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</si>
  <si>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</si>
  <si>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</si>
  <si>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</si>
  <si>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</si>
  <si>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</si>
  <si>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</si>
  <si>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</si>
  <si>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</si>
  <si>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</si>
  <si>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</si>
  <si>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</si>
  <si>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</si>
  <si>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</si>
  <si>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</si>
  <si>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</si>
  <si>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</si>
  <si>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</si>
  <si>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</si>
  <si>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</si>
  <si>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</si>
  <si>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</si>
  <si>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</si>
  <si>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</si>
  <si>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</si>
  <si>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</si>
  <si>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</si>
  <si>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</si>
  <si>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</si>
  <si>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</si>
  <si>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</si>
  <si>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</si>
  <si>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</si>
  <si>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</si>
  <si>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</si>
  <si>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</si>
  <si>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</si>
  <si>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</si>
  <si>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</si>
  <si>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</si>
  <si>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</si>
  <si>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</si>
  <si>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</si>
  <si>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</si>
  <si>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</si>
  <si>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</si>
  <si>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</si>
  <si>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</si>
  <si>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</si>
  <si>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</si>
  <si>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</si>
  <si>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</si>
  <si>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</si>
  <si>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</si>
  <si>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</si>
  <si>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</si>
  <si>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</si>
  <si>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</si>
  <si>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</si>
  <si>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</si>
  <si>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</si>
  <si>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</si>
  <si>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</si>
  <si>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</si>
  <si>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</si>
  <si>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</si>
  <si>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</si>
  <si>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</si>
  <si>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</si>
  <si>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</si>
  <si>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</si>
  <si>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</si>
  <si>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</si>
  <si>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</si>
  <si>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</si>
  <si>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</si>
  <si>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</si>
  <si>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</si>
  <si>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</si>
  <si>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</si>
  <si>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</si>
  <si>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</si>
  <si>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</si>
  <si>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</si>
  <si>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</si>
  <si>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</si>
  <si>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</si>
  <si>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</si>
  <si>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</si>
  <si>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</si>
  <si>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</si>
  <si>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</si>
  <si>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</si>
  <si>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</si>
  <si>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</si>
  <si>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</si>
  <si>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</si>
  <si>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</si>
  <si>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</si>
  <si>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</si>
  <si>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</si>
  <si>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</si>
  <si>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</si>
  <si>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</si>
  <si>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</si>
  <si>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</si>
  <si>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</si>
  <si>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</si>
  <si>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</si>
  <si>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</si>
  <si>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</si>
  <si>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</si>
  <si>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</si>
  <si>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</si>
  <si>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</si>
  <si>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</si>
  <si>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</si>
  <si>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</si>
  <si>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</si>
  <si>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</si>
  <si>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</si>
  <si>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</si>
  <si>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</si>
  <si>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</si>
  <si>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</si>
  <si>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</si>
  <si>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</si>
  <si>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</si>
  <si>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</si>
  <si>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</si>
  <si>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</si>
  <si>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</si>
  <si>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</si>
  <si>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</si>
  <si>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</si>
  <si>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</si>
  <si>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</si>
  <si>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</si>
  <si>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</si>
  <si>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</si>
  <si>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</si>
  <si>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</si>
  <si>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</si>
  <si>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</si>
  <si>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</si>
  <si>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</si>
  <si>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</si>
  <si>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</si>
  <si>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</si>
  <si>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</si>
  <si>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</si>
  <si>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</si>
  <si>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</si>
  <si>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</si>
  <si>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</si>
  <si>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</si>
  <si>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</si>
  <si>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</si>
  <si>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</si>
  <si>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</si>
  <si>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</si>
  <si>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</si>
  <si>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</si>
  <si>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</si>
  <si>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</si>
  <si>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</si>
  <si>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</si>
  <si>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</si>
  <si>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</si>
  <si>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</si>
  <si>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</si>
  <si>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</si>
  <si>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</si>
  <si>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</si>
  <si>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</si>
  <si>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</si>
  <si>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</si>
  <si>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</si>
  <si>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</si>
  <si>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</si>
  <si>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</si>
  <si>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</si>
  <si>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</si>
  <si>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</si>
  <si>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</si>
  <si>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</si>
  <si>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</si>
  <si>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</si>
  <si>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</si>
  <si>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</si>
  <si>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</si>
  <si>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</si>
  <si>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</si>
  <si>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</si>
  <si>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</si>
  <si>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</si>
  <si>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</si>
  <si>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</si>
  <si>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</si>
  <si>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</si>
  <si>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</si>
  <si>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</si>
  <si>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</si>
  <si>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</si>
  <si>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</si>
  <si>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</si>
  <si>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</si>
  <si>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</si>
  <si>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</si>
  <si>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</si>
  <si>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</si>
  <si>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</si>
  <si>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</si>
  <si>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</si>
  <si>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</si>
  <si>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</si>
  <si>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</si>
  <si>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</si>
  <si>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</si>
  <si>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</si>
  <si>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</si>
  <si>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</si>
  <si>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</si>
  <si>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</si>
  <si>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</si>
  <si>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</si>
  <si>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</si>
  <si>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</si>
  <si>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</si>
  <si>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</si>
  <si>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</si>
  <si>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</si>
  <si>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</si>
  <si>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</si>
  <si>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</si>
  <si>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</si>
  <si>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</si>
  <si>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</si>
  <si>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</si>
  <si>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</si>
  <si>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</si>
  <si>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</si>
  <si>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</si>
  <si>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</si>
  <si>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</si>
  <si>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</si>
  <si>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</si>
  <si>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</si>
  <si>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</si>
  <si>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</si>
  <si>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</si>
  <si>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</si>
  <si>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</si>
  <si>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</si>
  <si>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</si>
  <si>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</si>
  <si>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</si>
  <si>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</si>
  <si>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</si>
  <si>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</si>
  <si>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</si>
  <si>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</si>
  <si>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</si>
  <si>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</si>
  <si>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</si>
  <si>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</si>
  <si>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</si>
  <si>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</si>
  <si>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</si>
  <si>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</si>
  <si>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</si>
  <si>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</si>
  <si>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</si>
  <si>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</si>
  <si>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</si>
  <si>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</si>
  <si>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</si>
  <si>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</si>
  <si>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</si>
  <si>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</si>
  <si>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</si>
  <si>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</si>
  <si>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</si>
  <si>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</si>
  <si>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</si>
  <si>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</si>
  <si>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</si>
  <si>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</si>
  <si>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</si>
  <si>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</si>
  <si>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</si>
  <si>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</si>
  <si>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</si>
  <si>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</si>
  <si>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</si>
  <si>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</si>
  <si>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</si>
  <si>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</si>
  <si>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</si>
  <si>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</si>
  <si>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</si>
  <si>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</si>
  <si>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</si>
  <si>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</si>
  <si>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</si>
  <si>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</si>
  <si>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</si>
  <si>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</si>
  <si>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</si>
  <si>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</si>
  <si>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</si>
  <si>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</si>
  <si>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</si>
  <si>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</si>
  <si>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</si>
  <si>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</si>
  <si>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</si>
  <si>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</si>
  <si>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</si>
  <si>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</si>
  <si>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</si>
  <si>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</si>
  <si>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</si>
  <si>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</si>
  <si>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</si>
  <si>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</si>
  <si>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</si>
  <si>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</si>
  <si>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</si>
  <si>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</si>
  <si>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</si>
  <si>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</si>
  <si>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</si>
  <si>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</si>
  <si>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</si>
  <si>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</si>
  <si>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</si>
  <si>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</si>
  <si>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</si>
  <si>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</si>
  <si>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</si>
  <si>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</si>
  <si>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</si>
  <si>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</si>
  <si>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</si>
  <si>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</si>
  <si>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</si>
  <si>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</si>
  <si>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</si>
  <si>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</si>
  <si>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</si>
  <si>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</si>
  <si>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</si>
  <si>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</si>
  <si>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</si>
  <si>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</si>
  <si>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</si>
  <si>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</si>
  <si>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</si>
  <si>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</si>
  <si>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</si>
  <si>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</si>
  <si>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</si>
  <si>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</si>
  <si>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</si>
  <si>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</si>
  <si>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</si>
  <si>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</si>
  <si>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</si>
  <si>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</si>
  <si>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</si>
  <si>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</si>
  <si>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</si>
  <si>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</si>
  <si>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</si>
  <si>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</si>
  <si>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</si>
  <si>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</si>
  <si>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</si>
  <si>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</si>
  <si>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</si>
  <si>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</si>
  <si>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</si>
  <si>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</si>
  <si>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</si>
  <si>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</si>
  <si>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</si>
  <si>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</si>
  <si>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</si>
  <si>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</si>
  <si>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</si>
  <si>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</si>
  <si>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</si>
  <si>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</si>
  <si>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</si>
  <si>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</si>
  <si>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</si>
  <si>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</si>
  <si>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</si>
  <si>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</si>
  <si>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</si>
  <si>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</si>
  <si>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</si>
  <si>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</si>
  <si>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</si>
  <si>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</si>
  <si>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</si>
  <si>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</si>
  <si>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</si>
  <si>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</si>
  <si>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</si>
  <si>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</si>
  <si>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</si>
  <si>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</si>
  <si>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</si>
  <si>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</si>
  <si>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</si>
  <si>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</si>
  <si>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</si>
  <si>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</si>
  <si>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</si>
  <si>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</si>
  <si>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</si>
  <si>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</si>
  <si>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</si>
  <si>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</si>
  <si>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</si>
  <si>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</si>
  <si>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</si>
  <si>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</si>
  <si>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</si>
  <si>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</si>
  <si>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</si>
  <si>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</si>
  <si>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</si>
  <si>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</si>
  <si>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</si>
  <si>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</si>
  <si>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</si>
  <si>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</si>
  <si>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</si>
  <si>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</si>
  <si>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</si>
  <si>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</si>
  <si>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</si>
  <si>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</si>
  <si>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</si>
  <si>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</si>
  <si>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</si>
  <si>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</si>
  <si>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</si>
  <si>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</si>
  <si>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</si>
  <si>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</si>
  <si>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</si>
  <si>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</si>
  <si>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</si>
  <si>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</si>
  <si>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</si>
  <si>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</si>
  <si>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</si>
  <si>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</si>
  <si>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</si>
  <si>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</si>
  <si>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</si>
  <si>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</si>
  <si>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</si>
  <si>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</si>
  <si>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</si>
  <si>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</si>
  <si>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</si>
  <si>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</si>
  <si>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</si>
  <si>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</si>
  <si>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</si>
  <si>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</si>
  <si>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</si>
  <si>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</si>
  <si>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</si>
  <si>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</si>
  <si>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</si>
  <si>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</si>
  <si>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</si>
  <si>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</si>
  <si>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</si>
  <si>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</si>
  <si>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</si>
  <si>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</si>
  <si>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</si>
  <si>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</si>
  <si>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</si>
  <si>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</si>
  <si>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</si>
  <si>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</si>
  <si>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</si>
  <si>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</si>
  <si>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</si>
  <si>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</si>
  <si>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</si>
  <si>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</si>
  <si>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</si>
  <si>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</si>
  <si>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</si>
  <si>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</si>
  <si>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</si>
  <si>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</si>
  <si>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</si>
  <si>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</si>
  <si>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</si>
  <si>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</si>
  <si>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</si>
  <si>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</si>
  <si>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</si>
  <si>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</si>
  <si>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</si>
  <si>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</si>
  <si>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</si>
  <si>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</si>
  <si>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</si>
  <si>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</si>
  <si>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</si>
  <si>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</si>
  <si>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</si>
  <si>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</si>
  <si>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</si>
  <si>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</si>
  <si>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</si>
  <si>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</si>
  <si>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</si>
  <si>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</si>
  <si>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</si>
  <si>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</si>
  <si>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</si>
  <si>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</si>
  <si>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</si>
  <si>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</si>
  <si>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</si>
  <si>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</si>
  <si>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</si>
  <si>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</si>
  <si>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</si>
  <si>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</si>
  <si>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</si>
  <si>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</si>
  <si>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</si>
  <si>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</si>
  <si>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</si>
  <si>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</si>
  <si>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</si>
  <si>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</si>
  <si>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</si>
  <si>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</si>
  <si>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</si>
  <si>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</si>
  <si>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</si>
  <si>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</si>
  <si>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</si>
  <si>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</si>
  <si>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</si>
  <si>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</si>
  <si>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</si>
  <si>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</si>
  <si>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</si>
  <si>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</si>
  <si>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</si>
  <si>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</si>
  <si>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</si>
  <si>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</si>
  <si>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</si>
  <si>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</si>
  <si>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</si>
  <si>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</si>
  <si>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</si>
  <si>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</si>
  <si>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</si>
  <si>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</si>
  <si>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</si>
  <si>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</si>
  <si>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</si>
  <si>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</si>
  <si>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</si>
  <si>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</si>
  <si>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</si>
  <si>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</si>
  <si>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</si>
  <si>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</si>
  <si>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</si>
  <si>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</si>
  <si>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</si>
  <si>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</si>
  <si>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</si>
  <si>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</si>
  <si>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</si>
  <si>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</si>
  <si>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</si>
  <si>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</si>
  <si>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</si>
  <si>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</si>
  <si>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</si>
  <si>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</si>
  <si>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</si>
  <si>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</si>
  <si>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</si>
  <si>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</si>
  <si>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</si>
  <si>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</si>
  <si>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</si>
  <si>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</si>
  <si>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</si>
  <si>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</si>
  <si>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</si>
  <si>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</si>
  <si>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</si>
  <si>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</si>
  <si>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</si>
  <si>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</si>
  <si>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</si>
  <si>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</si>
  <si>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</si>
  <si>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</si>
  <si>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</si>
  <si>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</si>
  <si>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</si>
  <si>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</si>
  <si>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</si>
  <si>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</si>
  <si>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</si>
  <si>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</si>
  <si>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</si>
  <si>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</si>
  <si>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</si>
  <si>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</si>
  <si>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</si>
  <si>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</si>
  <si>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</si>
  <si>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</si>
  <si>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</si>
  <si>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</si>
  <si>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</si>
  <si>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</si>
  <si>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</si>
  <si>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</si>
  <si>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</si>
  <si>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</si>
  <si>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</si>
  <si>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</si>
  <si>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</si>
  <si>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</si>
  <si>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</si>
  <si>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</si>
  <si>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</si>
  <si>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</si>
  <si>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</si>
  <si>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</si>
  <si>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</si>
  <si>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</si>
  <si>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</si>
  <si>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</si>
  <si>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</si>
  <si>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</si>
  <si>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</si>
  <si>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</si>
  <si>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</si>
  <si>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</si>
  <si>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</si>
  <si>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</si>
  <si>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</si>
  <si>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</si>
  <si>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</si>
  <si>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</si>
  <si>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</si>
  <si>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</si>
  <si>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</si>
  <si>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</si>
  <si>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</si>
  <si>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</si>
  <si>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</si>
  <si>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</si>
  <si>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</si>
  <si>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</si>
  <si>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</si>
  <si>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</si>
  <si>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</si>
  <si>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</si>
  <si>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</si>
  <si>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</si>
  <si>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</si>
  <si>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</si>
  <si>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</si>
  <si>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</si>
  <si>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</si>
  <si>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</si>
  <si>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</si>
  <si>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</si>
  <si>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</si>
  <si>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</si>
  <si>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</si>
  <si>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</si>
  <si>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</si>
  <si>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</si>
  <si>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</si>
  <si>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</si>
  <si>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</si>
  <si>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</si>
  <si>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</si>
  <si>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</si>
  <si>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</si>
  <si>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</si>
  <si>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</si>
  <si>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</si>
  <si>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</si>
  <si>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</si>
  <si>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</si>
  <si>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</si>
  <si>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</si>
  <si>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</si>
  <si>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</si>
  <si>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</si>
  <si>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</si>
  <si>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</si>
  <si>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</si>
  <si>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</si>
  <si>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</si>
  <si>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</si>
  <si>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</si>
  <si>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</si>
  <si>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</si>
  <si>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</si>
  <si>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</si>
  <si>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</si>
  <si>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</si>
  <si>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</si>
  <si>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</si>
  <si>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</si>
  <si>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</si>
  <si>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</si>
  <si>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</si>
  <si>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</si>
  <si>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</si>
  <si>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</si>
  <si>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</si>
  <si>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</si>
  <si>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</si>
  <si>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</si>
  <si>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</si>
  <si>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</si>
  <si>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</si>
  <si>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</si>
  <si>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</si>
  <si>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</si>
  <si>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</si>
  <si>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</si>
  <si>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</si>
  <si>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</si>
  <si>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</si>
  <si>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</si>
  <si>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</si>
  <si>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</si>
  <si>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</si>
  <si>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</si>
  <si>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</si>
  <si>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</si>
  <si>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</si>
  <si>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</si>
  <si>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</si>
  <si>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</si>
  <si>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</si>
  <si>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</si>
  <si>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</si>
  <si>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</si>
  <si>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</si>
  <si>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</si>
  <si>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</si>
  <si>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</si>
  <si>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</si>
  <si>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</si>
  <si>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</si>
  <si>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</si>
  <si>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</si>
  <si>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</si>
  <si>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</si>
  <si>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</si>
  <si>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</si>
  <si>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</si>
  <si>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</si>
  <si>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</si>
  <si>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</si>
  <si>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</si>
  <si>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</si>
  <si>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</si>
  <si>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</si>
  <si>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</si>
  <si>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</si>
  <si>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</si>
  <si>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</si>
  <si>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</si>
  <si>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</si>
  <si>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</si>
  <si>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</si>
  <si>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</si>
  <si>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</si>
  <si>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</si>
  <si>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</si>
  <si>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</si>
  <si>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</si>
  <si>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</si>
  <si>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</si>
  <si>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</si>
  <si>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</si>
  <si>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</si>
  <si>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</si>
  <si>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</si>
  <si>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</si>
  <si>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</si>
  <si>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</si>
  <si>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</si>
  <si>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</si>
  <si>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</si>
  <si>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</si>
  <si>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</si>
  <si>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</si>
  <si>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</si>
  <si>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</si>
  <si>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</si>
  <si>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</si>
  <si>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</si>
  <si>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</si>
  <si>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</si>
  <si>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</si>
  <si>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</si>
  <si>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</si>
  <si>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</si>
  <si>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</si>
  <si>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</si>
  <si>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</si>
  <si>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</si>
  <si>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</si>
  <si>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</si>
  <si>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</si>
  <si>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</si>
  <si>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</si>
  <si>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</si>
  <si>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</si>
  <si>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</si>
  <si>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</si>
  <si>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</si>
  <si>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</si>
  <si>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</si>
  <si>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</si>
  <si>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</si>
  <si>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</si>
  <si>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</si>
  <si>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</si>
  <si>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</si>
  <si>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</si>
  <si>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</si>
  <si>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</si>
  <si>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</si>
  <si>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</si>
  <si>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</si>
  <si>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</si>
  <si>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</si>
  <si>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</si>
  <si>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</si>
  <si>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</si>
  <si>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</si>
  <si>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</si>
  <si>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</si>
  <si>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</si>
  <si>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</si>
  <si>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</si>
  <si>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</si>
  <si>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</si>
  <si>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</si>
  <si>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</si>
  <si>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</si>
  <si>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</si>
  <si>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</si>
  <si>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</si>
  <si>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</si>
  <si>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</si>
  <si>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</si>
  <si>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</si>
  <si>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</si>
  <si>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</si>
  <si>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</si>
  <si>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</si>
  <si>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</si>
  <si>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</si>
  <si>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</si>
  <si>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</si>
  <si>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</si>
  <si>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</si>
  <si>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</si>
  <si>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</si>
  <si>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</si>
  <si>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</si>
  <si>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</si>
  <si>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</si>
  <si>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</si>
  <si>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</si>
  <si>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</si>
  <si>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</si>
  <si>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</si>
  <si>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</si>
  <si>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</si>
  <si>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</si>
  <si>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</si>
  <si>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</si>
  <si>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</si>
  <si>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</si>
  <si>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</si>
  <si>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</si>
  <si>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</si>
  <si>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</si>
  <si>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</si>
  <si>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</si>
  <si>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</si>
  <si>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</si>
  <si>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</si>
  <si>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</si>
  <si>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</si>
  <si>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</si>
  <si>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</si>
  <si>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</si>
  <si>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</si>
  <si>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</si>
  <si>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</si>
  <si>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</si>
  <si>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</si>
  <si>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</si>
  <si>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</si>
  <si>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</si>
  <si>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</si>
  <si>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</si>
  <si>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</si>
  <si>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</si>
  <si>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</si>
  <si>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</si>
  <si>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</si>
  <si>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</si>
  <si>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</si>
  <si>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</si>
  <si>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</si>
  <si>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</si>
  <si>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</si>
  <si>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</si>
  <si>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</si>
  <si>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</si>
  <si>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</si>
  <si>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</si>
  <si>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</si>
  <si>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</si>
  <si>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</si>
  <si>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</si>
  <si>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</si>
  <si>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</si>
  <si>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</si>
  <si>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</si>
  <si>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</si>
  <si>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</si>
  <si>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</si>
  <si>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</si>
  <si>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</si>
  <si>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</si>
  <si>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</si>
  <si>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</si>
  <si>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</si>
  <si>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</si>
  <si>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</si>
  <si>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</si>
  <si>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</si>
  <si>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</si>
  <si>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</si>
  <si>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</si>
  <si>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</si>
  <si>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</si>
  <si>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</si>
  <si>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</si>
  <si>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</si>
  <si>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</si>
  <si>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</si>
  <si>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</si>
  <si>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</si>
  <si>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</si>
  <si>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</si>
  <si>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</si>
  <si>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</si>
  <si>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</si>
  <si>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</si>
  <si>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</si>
  <si>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</si>
  <si>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</si>
  <si>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</si>
  <si>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</si>
  <si>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</si>
  <si>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</si>
  <si>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</si>
  <si>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</si>
  <si>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</si>
  <si>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</si>
  <si>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</si>
  <si>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</si>
  <si>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</si>
  <si>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</si>
  <si>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</si>
  <si>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</si>
  <si>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</si>
  <si>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</si>
  <si>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</si>
  <si>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</si>
  <si>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</si>
  <si>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</si>
  <si>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</si>
  <si>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</si>
  <si>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</si>
  <si>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</si>
  <si>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</si>
  <si>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</si>
  <si>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</si>
  <si>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</si>
  <si>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</si>
  <si>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</si>
  <si>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</si>
  <si>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</si>
  <si>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</si>
  <si>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</si>
  <si>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</si>
  <si>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</si>
  <si>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</si>
  <si>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</si>
  <si>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</si>
  <si>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</si>
  <si>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</si>
  <si>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</si>
  <si>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</si>
  <si>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</si>
  <si>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</si>
  <si>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</si>
  <si>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</si>
  <si>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</si>
  <si>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</si>
  <si>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</si>
  <si>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</si>
  <si>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</si>
  <si>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</si>
  <si>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</si>
  <si>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</si>
  <si>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</si>
  <si>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</si>
  <si>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</si>
  <si>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</si>
  <si>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</si>
  <si>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</si>
  <si>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</si>
  <si>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</si>
  <si>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</si>
  <si>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</si>
  <si>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</si>
  <si>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</si>
  <si>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</si>
  <si>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</si>
  <si>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</si>
  <si>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</si>
  <si>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</si>
  <si>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</si>
  <si>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</si>
  <si>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</si>
  <si>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</si>
  <si>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</si>
  <si>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</si>
  <si>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</si>
  <si>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</si>
  <si>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</si>
  <si>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</si>
  <si>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</si>
  <si>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</si>
  <si>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</si>
  <si>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</si>
  <si>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</si>
  <si>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</si>
  <si>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</si>
  <si>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</si>
  <si>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</si>
  <si>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</si>
  <si>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</si>
  <si>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</si>
  <si>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</si>
  <si>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</si>
  <si>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</si>
  <si>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</si>
  <si>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</si>
  <si>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</si>
  <si>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</si>
  <si>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</si>
  <si>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</si>
  <si>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</si>
  <si>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</si>
  <si>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</si>
  <si>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</si>
  <si>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</si>
  <si>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</si>
  <si>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</si>
  <si>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</si>
  <si>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</si>
  <si>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</si>
  <si>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</si>
  <si>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</si>
  <si>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</si>
  <si>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</si>
  <si>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</si>
  <si>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</si>
  <si>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</si>
  <si>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</si>
  <si>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</si>
  <si>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</si>
  <si>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</si>
  <si>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</si>
  <si>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</si>
  <si>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</si>
  <si>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</si>
  <si>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</si>
  <si>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</si>
  <si>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</si>
  <si>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</si>
  <si>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</si>
  <si>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</si>
  <si>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</si>
  <si>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</si>
  <si>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</si>
  <si>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</si>
  <si>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</si>
  <si>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</si>
  <si>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</si>
  <si>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</si>
  <si>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</si>
  <si>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</si>
  <si>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</si>
  <si>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</si>
  <si>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</si>
  <si>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</si>
  <si>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</si>
  <si>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</si>
  <si>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</si>
  <si>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</si>
  <si>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</si>
  <si>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</si>
  <si>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</si>
  <si>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</si>
  <si>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</si>
  <si>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</si>
  <si>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</si>
  <si>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</si>
  <si>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</si>
  <si>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</si>
  <si>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</si>
  <si>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</si>
  <si>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</si>
  <si>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</si>
  <si>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</si>
  <si>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</si>
  <si>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</si>
  <si>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</si>
  <si>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</si>
  <si>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</si>
  <si>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</si>
  <si>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</si>
  <si>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</si>
  <si>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</si>
  <si>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</si>
  <si>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</si>
  <si>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</si>
  <si>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</si>
  <si>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</si>
  <si>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</si>
  <si>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</si>
  <si>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</si>
  <si>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</si>
  <si>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</si>
  <si>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</si>
  <si>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</si>
  <si>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</si>
  <si>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</si>
  <si>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</si>
  <si>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</si>
  <si>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</si>
  <si>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</si>
  <si>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</si>
  <si>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</si>
  <si>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</si>
  <si>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</si>
  <si>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</si>
  <si>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</si>
  <si>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</si>
  <si>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</si>
  <si>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</si>
  <si>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</si>
  <si>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</si>
  <si>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</si>
  <si>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</si>
  <si>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</si>
  <si>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</si>
  <si>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</si>
  <si>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</si>
  <si>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</si>
  <si>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</si>
  <si>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</si>
  <si>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</si>
  <si>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</si>
  <si>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</si>
  <si>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</si>
  <si>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</si>
  <si>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</si>
  <si>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</si>
  <si>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</si>
  <si>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</si>
  <si>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</si>
  <si>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</si>
  <si>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</si>
  <si>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</si>
  <si>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</si>
  <si>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</si>
  <si>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</si>
  <si>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</si>
  <si>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</si>
  <si>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</si>
  <si>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</si>
  <si>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</si>
  <si>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</si>
  <si>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</si>
  <si>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</si>
  <si>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</si>
  <si>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</si>
  <si>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</si>
  <si>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</si>
  <si>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</si>
  <si>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</si>
  <si>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</si>
  <si>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</si>
  <si>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</si>
  <si>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</si>
  <si>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</si>
  <si>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</si>
  <si>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</si>
  <si>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</si>
  <si>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</si>
  <si>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</si>
  <si>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</si>
  <si>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</si>
  <si>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</si>
  <si>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</si>
  <si>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</si>
  <si>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</si>
  <si>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</si>
  <si>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</si>
  <si>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</si>
  <si>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</si>
  <si>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</si>
  <si>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</si>
  <si>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</si>
  <si>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</si>
  <si>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</si>
  <si>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</si>
  <si>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</si>
  <si>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</si>
  <si>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</si>
  <si>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</si>
  <si>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</si>
  <si>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</si>
  <si>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</si>
  <si>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</si>
  <si>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</si>
  <si>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</si>
  <si>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</si>
  <si>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</si>
  <si>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</si>
  <si>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</si>
  <si>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</si>
  <si>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</si>
  <si>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</si>
  <si>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</si>
  <si>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</si>
  <si>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</si>
  <si>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</si>
  <si>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</si>
  <si>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</si>
  <si>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</si>
  <si>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</si>
  <si>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</si>
  <si>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</si>
  <si>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</si>
  <si>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</si>
  <si>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</si>
  <si>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</si>
  <si>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</si>
  <si>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</si>
  <si>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</si>
  <si>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</si>
  <si>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</si>
  <si>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</si>
  <si>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</si>
  <si>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</si>
  <si>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</si>
  <si>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</si>
  <si>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</si>
  <si>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</si>
  <si>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</si>
  <si>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</si>
  <si>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</si>
  <si>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</si>
  <si>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</si>
  <si>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</si>
  <si>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</si>
  <si>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</si>
  <si>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</si>
  <si>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</si>
  <si>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</si>
  <si>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</si>
  <si>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</si>
  <si>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</si>
  <si>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</si>
  <si>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</si>
  <si>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</si>
  <si>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</si>
  <si>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</si>
  <si>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</si>
  <si>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</si>
  <si>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</si>
  <si>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</si>
  <si>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</si>
  <si>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</si>
  <si>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</si>
  <si>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</si>
  <si>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</si>
  <si>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</si>
  <si>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</si>
  <si>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</si>
  <si>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</si>
  <si>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</si>
  <si>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</si>
  <si>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</si>
  <si>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</si>
  <si>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</si>
  <si>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</si>
  <si>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</si>
  <si>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</si>
  <si>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</si>
  <si>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</si>
  <si>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</si>
  <si>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</si>
  <si>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</si>
  <si>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</si>
  <si>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</si>
  <si>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</si>
  <si>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</si>
  <si>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</si>
  <si>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</si>
  <si>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</si>
  <si>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</si>
  <si>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</si>
  <si>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</si>
  <si>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</si>
  <si>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</si>
  <si>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</si>
  <si>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</si>
  <si>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</si>
  <si>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</si>
  <si>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</si>
  <si>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</si>
  <si>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</si>
  <si>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</si>
  <si>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</si>
  <si>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</si>
  <si>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</si>
  <si>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</si>
  <si>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</si>
  <si>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</si>
  <si>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</si>
  <si>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</si>
  <si>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</si>
  <si>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</si>
  <si>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</si>
  <si>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</si>
  <si>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</si>
  <si>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</si>
  <si>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</si>
  <si>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</si>
  <si>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</si>
  <si>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</si>
  <si>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</si>
  <si>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</si>
  <si>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</si>
  <si>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</si>
  <si>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</si>
  <si>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</si>
  <si>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</si>
  <si>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</si>
  <si>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</si>
  <si>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</si>
  <si>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</si>
  <si>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</si>
  <si>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</si>
  <si>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</si>
  <si>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</si>
  <si>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</si>
  <si>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</si>
  <si>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</si>
  <si>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</si>
  <si>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</si>
  <si>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</si>
  <si>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</si>
  <si>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</si>
  <si>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</si>
  <si>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</si>
  <si>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</si>
  <si>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</si>
  <si>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</si>
  <si>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</si>
  <si>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</si>
  <si>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</si>
  <si>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</si>
  <si>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</si>
  <si>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</si>
  <si>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</si>
  <si>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</si>
  <si>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</si>
  <si>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</si>
  <si>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</si>
  <si>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</si>
  <si>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</si>
  <si>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</si>
  <si>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</si>
  <si>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</si>
  <si>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</si>
  <si>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</si>
  <si>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</si>
  <si>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</si>
  <si>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</si>
  <si>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</si>
  <si>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</si>
  <si>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</si>
  <si>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</si>
  <si>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</si>
  <si>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</si>
  <si>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</si>
  <si>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</si>
  <si>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</si>
  <si>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</si>
  <si>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</si>
  <si>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</si>
  <si>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</si>
  <si>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</si>
  <si>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</si>
  <si>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</si>
  <si>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</si>
  <si>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</si>
  <si>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</si>
  <si>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</si>
  <si>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</si>
  <si>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</si>
  <si>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</si>
  <si>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</si>
  <si>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</si>
  <si>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</si>
  <si>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</si>
  <si>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</si>
  <si>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</si>
  <si>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</si>
  <si>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</si>
  <si>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</si>
  <si>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</si>
  <si>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</si>
  <si>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</si>
  <si>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</si>
  <si>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</si>
  <si>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</si>
  <si>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</si>
  <si>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</si>
  <si>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</si>
  <si>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</si>
  <si>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</si>
  <si>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</si>
  <si>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</si>
  <si>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</si>
  <si>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</si>
  <si>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</si>
  <si>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</si>
  <si>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</si>
  <si>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</si>
  <si>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</si>
  <si>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</si>
  <si>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</si>
  <si>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</si>
  <si>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</si>
  <si>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</si>
  <si>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</si>
  <si>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</si>
  <si>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</si>
  <si>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</si>
  <si>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</si>
  <si>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</si>
  <si>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</si>
  <si>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</si>
  <si>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</si>
  <si>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</si>
  <si>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</si>
  <si>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</si>
  <si>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</si>
  <si>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</si>
  <si>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</si>
  <si>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</si>
  <si>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</si>
  <si>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</si>
  <si>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</si>
  <si>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</si>
  <si>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</si>
  <si>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</si>
  <si>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</si>
  <si>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</si>
  <si>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</si>
  <si>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</si>
  <si>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</si>
  <si>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</si>
  <si>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</si>
  <si>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</si>
  <si>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</si>
  <si>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</si>
  <si>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</si>
  <si>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</si>
  <si>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</si>
  <si>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</si>
  <si>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</si>
  <si>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</si>
  <si>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</si>
  <si>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</si>
  <si>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</si>
  <si>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</si>
  <si>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</si>
  <si>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</si>
  <si>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</si>
  <si>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</si>
  <si>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</si>
  <si>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</si>
  <si>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</si>
  <si>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</si>
  <si>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</si>
  <si>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</si>
  <si>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</si>
  <si>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</si>
  <si>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</si>
  <si>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</si>
  <si>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</si>
  <si>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</si>
  <si>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</si>
  <si>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</si>
  <si>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</si>
  <si>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</si>
  <si>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</si>
  <si>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</si>
  <si>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</si>
  <si>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</si>
  <si>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</si>
  <si>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</si>
  <si>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</si>
  <si>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</si>
  <si>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</si>
  <si>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</si>
  <si>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</si>
  <si>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</si>
  <si>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</si>
  <si>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</si>
  <si>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</si>
  <si>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</si>
  <si>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</si>
  <si>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</si>
  <si>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</si>
  <si>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</si>
  <si>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</si>
  <si>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</si>
  <si>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</si>
  <si>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</si>
  <si>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</si>
  <si>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</si>
  <si>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</si>
  <si>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</si>
  <si>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</si>
  <si>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</si>
  <si>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</si>
  <si>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</si>
  <si>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</si>
  <si>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</si>
  <si>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</si>
  <si>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</si>
  <si>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</si>
  <si>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</si>
  <si>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</si>
  <si>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</si>
  <si>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</si>
  <si>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</si>
  <si>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</si>
  <si>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</si>
  <si>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</si>
  <si>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</si>
  <si>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</si>
  <si>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</si>
  <si>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</si>
  <si>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</si>
  <si>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</si>
  <si>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</si>
  <si>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</si>
  <si>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</si>
  <si>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</si>
  <si>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</si>
  <si>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</si>
  <si>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</si>
  <si>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</si>
  <si>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</si>
  <si>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</si>
  <si>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</si>
  <si>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</si>
  <si>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</si>
  <si>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</si>
  <si>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</si>
  <si>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</si>
  <si>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</si>
  <si>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</si>
  <si>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</si>
  <si>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</si>
  <si>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</si>
  <si>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</si>
  <si>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</si>
  <si>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</si>
  <si>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</si>
  <si>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</si>
  <si>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</si>
  <si>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</si>
  <si>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</si>
  <si>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</si>
  <si>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</si>
  <si>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</si>
  <si>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</si>
  <si>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</si>
  <si>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</si>
  <si>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</si>
  <si>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</si>
  <si>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</si>
  <si>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</si>
  <si>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</si>
  <si>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</si>
  <si>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</si>
  <si>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</si>
  <si>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</si>
  <si>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</si>
  <si>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</si>
  <si>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</si>
  <si>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</si>
  <si>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</si>
  <si>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</si>
  <si>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</si>
  <si>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</si>
  <si>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</si>
  <si>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</si>
  <si>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</si>
  <si>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</si>
  <si>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</si>
  <si>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</si>
  <si>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</si>
  <si>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</si>
  <si>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</si>
  <si>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</si>
  <si>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</si>
  <si>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</si>
  <si>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</si>
  <si>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</si>
  <si>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</si>
  <si>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</si>
  <si>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</si>
  <si>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</si>
  <si>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</si>
  <si>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</si>
  <si>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</si>
  <si>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</si>
  <si>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</si>
  <si>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</si>
  <si>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</si>
  <si>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</si>
  <si>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</si>
  <si>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</si>
  <si>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</si>
  <si>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</si>
  <si>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</si>
  <si>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</si>
  <si>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</si>
  <si>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</si>
  <si>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</si>
  <si>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</si>
  <si>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</si>
  <si>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</si>
  <si>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</si>
  <si>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</si>
  <si>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</si>
  <si>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</si>
  <si>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</si>
  <si>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</si>
  <si>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</si>
  <si>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</si>
  <si>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</si>
  <si>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</si>
  <si>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</si>
  <si>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</si>
  <si>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</si>
  <si>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</si>
  <si>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</si>
  <si>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</si>
  <si>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</si>
  <si>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</si>
  <si>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</si>
  <si>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</si>
  <si>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</si>
  <si>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</si>
  <si>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</si>
  <si>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</si>
  <si>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</si>
  <si>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</si>
  <si>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</si>
  <si>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</si>
  <si>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</si>
  <si>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</si>
  <si>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</si>
  <si>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</si>
  <si>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</si>
  <si>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</si>
  <si>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</si>
  <si>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</si>
  <si>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</si>
  <si>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</si>
  <si>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</si>
  <si>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</si>
  <si>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</si>
  <si>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</si>
  <si>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</si>
  <si>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</si>
  <si>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</si>
  <si>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</si>
  <si>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</si>
  <si>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</si>
  <si>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</si>
  <si>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</si>
  <si>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</si>
  <si>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</si>
  <si>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</si>
  <si>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</si>
  <si>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</si>
  <si>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</si>
  <si>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</si>
  <si>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</si>
  <si>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</si>
  <si>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</si>
  <si>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</si>
  <si>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</si>
  <si>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</si>
  <si>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</si>
  <si>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</si>
  <si>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</si>
  <si>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</si>
  <si>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</si>
  <si>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</si>
  <si>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</si>
  <si>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</si>
  <si>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</si>
  <si>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</si>
  <si>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</si>
  <si>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</si>
  <si>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</si>
  <si>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</si>
  <si>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</si>
  <si>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</si>
  <si>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</si>
  <si>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</si>
  <si>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</si>
  <si>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</si>
  <si>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</si>
  <si>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</si>
  <si>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</si>
  <si>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</si>
  <si>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</si>
  <si>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</si>
  <si>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</si>
  <si>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</si>
  <si>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</si>
  <si>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</si>
  <si>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</si>
  <si>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</si>
  <si>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</si>
  <si>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</si>
  <si>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</si>
  <si>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</si>
  <si>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</si>
  <si>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</si>
  <si>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</si>
  <si>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</si>
  <si>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</si>
  <si>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</si>
  <si>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</si>
  <si>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</si>
  <si>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</si>
  <si>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</si>
  <si>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</si>
  <si>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</si>
  <si>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</si>
  <si>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</si>
  <si>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</si>
  <si>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</si>
  <si>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</si>
  <si>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</si>
  <si>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</si>
  <si>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</si>
  <si>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</si>
  <si>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</si>
  <si>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</si>
  <si>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</si>
  <si>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</si>
  <si>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</si>
  <si>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</si>
  <si>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</si>
  <si>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</si>
  <si>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</si>
  <si>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</si>
  <si>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</si>
  <si>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</si>
  <si>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</si>
  <si>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</si>
  <si>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</si>
  <si>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</si>
  <si>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</si>
  <si>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</si>
  <si>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</si>
  <si>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</si>
  <si>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</si>
  <si>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</si>
  <si>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</si>
  <si>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</si>
  <si>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</si>
  <si>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</si>
  <si>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</si>
  <si>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</si>
  <si>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</si>
  <si>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</si>
  <si>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</si>
  <si>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</si>
  <si>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</si>
  <si>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</si>
  <si>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</si>
  <si>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</si>
  <si>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</si>
  <si>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</si>
  <si>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</si>
  <si>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</si>
  <si>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</si>
  <si>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</si>
  <si>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</si>
  <si>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</si>
  <si>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</si>
  <si>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</si>
  <si>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</si>
  <si>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</si>
  <si>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</si>
  <si>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</si>
  <si>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</si>
  <si>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</si>
  <si>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</si>
  <si>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</si>
  <si>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</si>
  <si>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</si>
  <si>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</si>
  <si>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</si>
  <si>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</si>
  <si>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</si>
  <si>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</si>
  <si>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</si>
  <si>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</si>
  <si>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</si>
  <si>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</si>
  <si>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</si>
  <si>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</si>
  <si>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</si>
  <si>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</si>
  <si>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</si>
  <si>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</si>
  <si>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</si>
  <si>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</si>
  <si>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</si>
  <si>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</si>
  <si>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</si>
  <si>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</si>
  <si>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</si>
  <si>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</si>
  <si>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</si>
  <si>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</si>
  <si>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</si>
  <si>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</si>
  <si>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</si>
  <si>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</si>
  <si>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</si>
  <si>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</si>
  <si>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</si>
  <si>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</si>
  <si>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</si>
  <si>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</si>
  <si>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</si>
  <si>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</si>
  <si>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</si>
  <si>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</si>
  <si>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</si>
  <si>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</si>
  <si>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</si>
  <si>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</si>
  <si>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</si>
  <si>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</si>
  <si>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</si>
  <si>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</si>
  <si>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</si>
  <si>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</si>
  <si>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</si>
  <si>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</si>
  <si>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</si>
  <si>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</si>
  <si>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</si>
  <si>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</si>
  <si>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</si>
  <si>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</si>
  <si>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</si>
  <si>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</si>
  <si>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</si>
  <si>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</si>
  <si>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</si>
  <si>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</si>
  <si>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</si>
  <si>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</si>
  <si>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</si>
  <si>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</si>
  <si>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</si>
  <si>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</si>
  <si>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</si>
  <si>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</si>
  <si>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</si>
  <si>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</si>
  <si>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</si>
  <si>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</si>
  <si>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</si>
  <si>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</si>
  <si>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</si>
  <si>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</si>
  <si>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</si>
  <si>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</si>
  <si>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</si>
  <si>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</si>
  <si>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</si>
  <si>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</si>
  <si>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</si>
  <si>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</si>
  <si>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</si>
  <si>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</si>
  <si>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</si>
  <si>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</si>
  <si>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</si>
  <si>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</si>
  <si>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</si>
  <si>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</si>
  <si>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</si>
  <si>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</si>
  <si>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</si>
  <si>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</si>
  <si>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</si>
  <si>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</si>
  <si>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</si>
  <si>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</si>
  <si>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</si>
  <si>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</si>
  <si>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</si>
  <si>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</si>
  <si>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</si>
  <si>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</si>
  <si>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</si>
  <si>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</si>
  <si>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</si>
  <si>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</si>
  <si>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</si>
  <si>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</si>
  <si>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</si>
  <si>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</si>
  <si>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</si>
  <si>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</si>
  <si>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</si>
  <si>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</si>
  <si>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</si>
  <si>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</si>
  <si>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</si>
  <si>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</si>
  <si>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</si>
  <si>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</si>
  <si>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</si>
  <si>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</si>
  <si>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</si>
  <si>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</si>
  <si>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</si>
  <si>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</si>
  <si>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</si>
  <si>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</si>
  <si>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</si>
  <si>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</si>
  <si>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</si>
  <si>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</si>
  <si>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</si>
  <si>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</si>
  <si>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</si>
  <si>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</si>
  <si>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</si>
  <si>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</si>
  <si>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</si>
  <si>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</si>
  <si>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</si>
  <si>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</si>
  <si>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</si>
  <si>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</si>
  <si>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</si>
  <si>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</si>
  <si>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</si>
  <si>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</si>
  <si>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</si>
  <si>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</si>
  <si>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</si>
  <si>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</si>
  <si>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</si>
  <si>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</si>
  <si>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</si>
  <si>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</si>
  <si>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</si>
  <si>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</si>
  <si>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</si>
  <si>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</si>
  <si>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</si>
  <si>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</si>
  <si>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</si>
  <si>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</si>
  <si>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</si>
  <si>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</si>
  <si>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</si>
  <si>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</si>
  <si>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</si>
  <si>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</si>
  <si>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</si>
  <si>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</si>
  <si>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</si>
  <si>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</si>
  <si>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</si>
  <si>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</si>
  <si>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</si>
  <si>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</si>
  <si>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</si>
  <si>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</si>
  <si>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</si>
  <si>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</si>
  <si>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</si>
  <si>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</si>
  <si>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</si>
  <si>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</si>
  <si>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</si>
  <si>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</si>
  <si>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</si>
  <si>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</si>
  <si>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</si>
  <si>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</si>
  <si>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</si>
  <si>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</si>
  <si>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</si>
  <si>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</si>
  <si>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</si>
  <si>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</si>
  <si>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</si>
  <si>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</si>
  <si>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</si>
  <si>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</si>
  <si>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</si>
  <si>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</si>
  <si>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</si>
  <si>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</si>
  <si>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</si>
  <si>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</si>
  <si>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</si>
  <si>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</si>
  <si>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</si>
  <si>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</si>
  <si>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</si>
  <si>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</si>
  <si>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</si>
  <si>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</si>
  <si>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</si>
  <si>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</si>
  <si>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</si>
  <si>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</si>
  <si>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</si>
  <si>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</si>
  <si>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</si>
  <si>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</si>
  <si>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</si>
  <si>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</si>
  <si>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</si>
  <si>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</si>
  <si>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</si>
  <si>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</si>
  <si>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</si>
  <si>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</si>
  <si>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</si>
  <si>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</si>
  <si>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</si>
  <si>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</si>
  <si>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</si>
  <si>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</si>
  <si>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</si>
  <si>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</si>
  <si>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</si>
  <si>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</si>
  <si>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</si>
  <si>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</si>
  <si>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</si>
  <si>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</si>
  <si>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</si>
  <si>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</si>
  <si>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</si>
  <si>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</si>
  <si>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</si>
  <si>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</si>
  <si>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</si>
  <si>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</si>
  <si>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</si>
  <si>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</si>
  <si>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</si>
  <si>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</si>
  <si>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</si>
  <si>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</si>
  <si>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</si>
  <si>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</si>
  <si>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</si>
  <si>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</si>
  <si>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</si>
  <si>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</si>
  <si>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</si>
  <si>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</si>
  <si>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</si>
  <si>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</si>
  <si>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</si>
  <si>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</si>
  <si>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</si>
  <si>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</si>
  <si>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</si>
  <si>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</si>
  <si>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</si>
  <si>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</si>
  <si>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</si>
  <si>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</si>
  <si>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</si>
  <si>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</si>
  <si>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</si>
  <si>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</si>
  <si>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</si>
  <si>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</si>
  <si>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</si>
  <si>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</si>
  <si>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</si>
  <si>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</si>
  <si>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</si>
  <si>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</si>
  <si>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</si>
  <si>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</si>
  <si>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</si>
  <si>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</si>
  <si>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</si>
  <si>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</si>
  <si>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</si>
  <si>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</si>
  <si>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</si>
  <si>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</si>
  <si>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</si>
  <si>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</si>
  <si>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</si>
  <si>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</si>
  <si>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</si>
  <si>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</si>
  <si>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</si>
  <si>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</si>
  <si>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</si>
  <si>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</si>
  <si>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</si>
  <si>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</si>
  <si>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</si>
  <si>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</si>
  <si>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</si>
  <si>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</si>
  <si>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</si>
  <si>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</si>
  <si>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</si>
  <si>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</si>
  <si>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</si>
  <si>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</si>
  <si>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</si>
  <si>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</si>
  <si>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</si>
  <si>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</si>
  <si>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</si>
  <si>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</si>
  <si>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</si>
  <si>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</si>
  <si>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</si>
  <si>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</si>
  <si>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</si>
  <si>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</si>
  <si>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</si>
  <si>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</si>
  <si>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</si>
  <si>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</si>
  <si>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</si>
  <si>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</si>
  <si>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</si>
  <si>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</si>
  <si>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</si>
  <si>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</si>
  <si>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</si>
  <si>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</si>
  <si>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</si>
  <si>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</si>
  <si>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</si>
  <si>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</si>
  <si>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</si>
  <si>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</si>
  <si>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</si>
  <si>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</si>
  <si>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</si>
  <si>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</si>
  <si>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</si>
  <si>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</si>
  <si>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</si>
  <si>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</si>
  <si>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</si>
  <si>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</si>
  <si>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</si>
  <si>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</si>
  <si>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</si>
  <si>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</si>
  <si>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</si>
  <si>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</si>
  <si>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</si>
  <si>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</si>
  <si>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</si>
  <si>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</si>
  <si>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</si>
  <si>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</si>
  <si>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</si>
  <si>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</si>
  <si>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</si>
  <si>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</si>
  <si>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</si>
  <si>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</si>
  <si>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</si>
  <si>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</si>
  <si>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</si>
  <si>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</si>
  <si>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</si>
  <si>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</si>
  <si>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</si>
  <si>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</si>
  <si>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</si>
  <si>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</si>
  <si>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</si>
  <si>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</si>
  <si>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</si>
  <si>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</si>
  <si>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</si>
  <si>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</si>
  <si>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</si>
  <si>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</si>
  <si>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</si>
  <si>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</si>
  <si>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</si>
  <si>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</si>
  <si>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</si>
  <si>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</si>
  <si>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</si>
  <si>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</si>
  <si>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</si>
  <si>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</si>
  <si>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</si>
  <si>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</si>
  <si>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</si>
  <si>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</si>
  <si>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</si>
  <si>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</si>
  <si>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</si>
  <si>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</si>
  <si>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</si>
  <si>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</si>
  <si>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</si>
  <si>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</si>
  <si>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</si>
  <si>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</si>
  <si>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</si>
  <si>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</si>
  <si>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</si>
  <si>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</si>
  <si>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</si>
  <si>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</si>
  <si>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</si>
  <si>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</si>
  <si>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</si>
  <si>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</si>
  <si>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</si>
  <si>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</si>
  <si>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</si>
  <si>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</si>
  <si>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</si>
  <si>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</si>
  <si>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</si>
  <si>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</si>
  <si>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</si>
  <si>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</si>
  <si>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</si>
  <si>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</si>
  <si>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</si>
  <si>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</si>
  <si>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</si>
  <si>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</si>
  <si>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</si>
  <si>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</si>
  <si>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</si>
  <si>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</si>
  <si>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</si>
  <si>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</si>
  <si>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</si>
  <si>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</si>
  <si>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</si>
  <si>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</si>
  <si>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</si>
  <si>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</si>
  <si>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</si>
  <si>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</si>
  <si>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</si>
  <si>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</si>
  <si>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</si>
  <si>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</si>
  <si>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</si>
  <si>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</si>
  <si>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</si>
  <si>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</si>
  <si>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</si>
  <si>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</si>
  <si>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</si>
  <si>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</si>
  <si>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</si>
  <si>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</si>
  <si>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</si>
  <si>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</si>
  <si>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</si>
  <si>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</si>
  <si>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</si>
  <si>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</si>
  <si>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</si>
  <si>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</si>
  <si>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</si>
  <si>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</si>
  <si>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</si>
  <si>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</si>
  <si>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</si>
  <si>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</si>
  <si>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</si>
  <si>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</si>
  <si>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</si>
  <si>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</si>
  <si>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</si>
  <si>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</si>
  <si>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</si>
  <si>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</si>
  <si>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</si>
  <si>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</si>
  <si>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</si>
  <si>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</si>
  <si>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</si>
  <si>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</si>
  <si>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</si>
  <si>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</si>
  <si>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</si>
  <si>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</si>
  <si>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</si>
  <si>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</si>
  <si>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</si>
  <si>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</si>
  <si>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</si>
  <si>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</si>
  <si>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</si>
  <si>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</si>
  <si>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</si>
  <si>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</si>
  <si>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</si>
  <si>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</si>
  <si>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</si>
  <si>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</si>
  <si>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</si>
  <si>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</si>
  <si>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</si>
  <si>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</si>
  <si>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</si>
  <si>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</si>
  <si>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</si>
  <si>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</si>
  <si>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</si>
  <si>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</si>
  <si>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</si>
  <si>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</si>
  <si>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</si>
  <si>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</si>
  <si>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</si>
  <si>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</si>
  <si>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</si>
  <si>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</si>
  <si>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</si>
  <si>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</si>
  <si>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</si>
  <si>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</si>
  <si>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</si>
  <si>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</si>
  <si>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</si>
  <si>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</si>
  <si>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</si>
  <si>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</si>
  <si>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</si>
  <si>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</si>
  <si>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</si>
  <si>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</si>
  <si>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</si>
  <si>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</si>
  <si>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</si>
  <si>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</si>
  <si>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</si>
  <si>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</si>
  <si>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</si>
  <si>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</si>
  <si>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</si>
  <si>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</si>
  <si>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</si>
  <si>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</si>
  <si>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</si>
  <si>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</si>
  <si>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</si>
  <si>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</si>
  <si>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</si>
  <si>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</si>
  <si>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</si>
  <si>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</si>
  <si>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</si>
  <si>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</si>
  <si>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</si>
  <si>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</si>
  <si>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</si>
  <si>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</si>
  <si>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</si>
  <si>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</si>
  <si>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</si>
  <si>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</si>
  <si>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</si>
  <si>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</si>
  <si>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</si>
  <si>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</si>
  <si>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</si>
  <si>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</si>
  <si>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</si>
  <si>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</si>
  <si>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</si>
  <si>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</si>
  <si>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</si>
  <si>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</si>
  <si>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</si>
  <si>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</si>
  <si>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</si>
  <si>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</si>
  <si>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</si>
  <si>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</si>
  <si>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</si>
  <si>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</si>
  <si>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</si>
  <si>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</si>
  <si>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</si>
  <si>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</si>
  <si>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</si>
  <si>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</si>
  <si>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</si>
  <si>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</si>
  <si>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</si>
  <si>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</si>
  <si>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</si>
  <si>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</si>
  <si>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</si>
  <si>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</si>
  <si>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</si>
  <si>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</si>
  <si>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</si>
  <si>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</si>
  <si>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</si>
  <si>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</si>
  <si>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</si>
  <si>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</si>
  <si>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</si>
  <si>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</si>
  <si>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</si>
  <si>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</si>
  <si>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</si>
  <si>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</si>
  <si>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</si>
  <si>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</si>
  <si>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</si>
  <si>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</si>
  <si>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</si>
  <si>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</si>
  <si>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</si>
  <si>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</si>
  <si>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</si>
  <si>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</si>
  <si>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</si>
  <si>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</si>
  <si>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</si>
  <si>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</si>
  <si>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</si>
  <si>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</si>
  <si>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</si>
  <si>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</si>
  <si>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</si>
  <si>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</si>
  <si>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</si>
  <si>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</si>
  <si>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</si>
  <si>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</si>
  <si>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</si>
  <si>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</si>
  <si>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</si>
  <si>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</si>
  <si>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</si>
  <si>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</si>
  <si>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</si>
  <si>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</si>
  <si>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</si>
  <si>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</si>
  <si>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</si>
  <si>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</si>
  <si>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</si>
  <si>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</si>
  <si>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</si>
  <si>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</si>
  <si>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</si>
  <si>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</si>
  <si>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</si>
  <si>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</si>
  <si>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</si>
  <si>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</si>
  <si>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</si>
  <si>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</si>
  <si>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</si>
  <si>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</si>
  <si>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</si>
  <si>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</si>
  <si>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</si>
  <si>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</si>
  <si>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</si>
  <si>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</si>
  <si>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</si>
  <si>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</si>
  <si>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</si>
  <si>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</si>
  <si>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</si>
  <si>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</si>
  <si>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</si>
  <si>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</si>
  <si>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</si>
  <si>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</si>
  <si>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</si>
  <si>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</si>
  <si>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</si>
  <si>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</si>
  <si>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</si>
  <si>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</si>
  <si>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</si>
  <si>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</si>
  <si>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</si>
  <si>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</si>
  <si>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</si>
  <si>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</si>
  <si>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</si>
  <si>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</si>
  <si>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</si>
  <si>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</si>
  <si>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</si>
  <si>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</si>
  <si>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</si>
  <si>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</si>
  <si>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</si>
  <si>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</si>
  <si>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</si>
  <si>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</si>
  <si>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</si>
  <si>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</si>
  <si>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</si>
  <si>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</si>
  <si>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</si>
  <si>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</si>
  <si>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</si>
  <si>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</si>
  <si>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</si>
  <si>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</si>
  <si>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</si>
  <si>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</si>
  <si>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</si>
  <si>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</si>
  <si>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</si>
  <si>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</si>
  <si>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</si>
  <si>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</si>
  <si>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</si>
  <si>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</si>
  <si>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</si>
  <si>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</si>
  <si>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</si>
  <si>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</si>
  <si>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</si>
  <si>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</si>
  <si>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</si>
  <si>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</si>
  <si>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</si>
  <si>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</si>
  <si>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</si>
  <si>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</si>
  <si>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</si>
  <si>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</si>
  <si>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</si>
  <si>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</si>
  <si>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</si>
  <si>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</si>
  <si>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</si>
  <si>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</si>
  <si>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</si>
  <si>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</si>
  <si>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</si>
  <si>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</si>
  <si>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</si>
  <si>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</si>
  <si>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</si>
  <si>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</si>
  <si>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</si>
  <si>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</si>
  <si>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</si>
  <si>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</si>
  <si>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</si>
  <si>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</si>
  <si>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</si>
  <si>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</si>
  <si>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</si>
  <si>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</si>
  <si>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</si>
  <si>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</si>
  <si>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</si>
  <si>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</si>
  <si>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</si>
  <si>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</si>
  <si>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</si>
  <si>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</si>
  <si>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</si>
  <si>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</si>
  <si>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</si>
  <si>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</si>
  <si>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</si>
  <si>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</si>
  <si>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</si>
  <si>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</si>
  <si>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</si>
  <si>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</si>
  <si>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</si>
  <si>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</si>
  <si>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</si>
  <si>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</si>
  <si>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</si>
  <si>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</si>
  <si>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</si>
  <si>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</si>
  <si>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</si>
  <si>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</si>
  <si>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</si>
  <si>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</si>
  <si>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</si>
  <si>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</si>
  <si>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</si>
  <si>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</si>
  <si>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</si>
  <si>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</si>
  <si>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</si>
  <si>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</si>
  <si>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</si>
  <si>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</si>
  <si>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</si>
  <si>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</si>
  <si>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</si>
  <si>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</si>
  <si>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</si>
  <si>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</si>
  <si>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</si>
  <si>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</si>
  <si>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</si>
  <si>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</si>
  <si>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</si>
  <si>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</si>
  <si>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</si>
  <si>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</si>
  <si>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</si>
  <si>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</si>
  <si>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</si>
  <si>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</si>
  <si>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</si>
  <si>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</si>
  <si>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</si>
  <si>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</si>
  <si>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</si>
  <si>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</si>
  <si>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</si>
  <si>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</si>
  <si>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</si>
  <si>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</si>
  <si>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</si>
  <si>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</si>
  <si>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</si>
  <si>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</si>
  <si>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</si>
  <si>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</si>
  <si>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</si>
  <si>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</si>
  <si>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</si>
  <si>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</si>
  <si>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</si>
  <si>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</si>
  <si>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</si>
  <si>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</si>
  <si>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</si>
  <si>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</si>
  <si>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</si>
  <si>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</si>
  <si>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</si>
  <si>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</si>
  <si>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</si>
  <si>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</si>
  <si>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</si>
  <si>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</si>
  <si>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</si>
  <si>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</si>
  <si>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</si>
  <si>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</si>
  <si>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</si>
  <si>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</si>
  <si>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</si>
  <si>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</si>
  <si>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</si>
  <si>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</si>
  <si>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</si>
  <si>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</si>
  <si>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</si>
  <si>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</si>
  <si>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</si>
  <si>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</si>
  <si>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</si>
  <si>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</si>
  <si>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</si>
  <si>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</si>
  <si>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</si>
  <si>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</si>
  <si>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</si>
  <si>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</si>
  <si>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</si>
  <si>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</si>
  <si>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</si>
  <si>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</si>
  <si>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</si>
  <si>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</si>
  <si>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</si>
  <si>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</si>
  <si>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</si>
  <si>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</si>
  <si>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</si>
  <si>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</si>
  <si>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</si>
  <si>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</si>
  <si>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</si>
  <si>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</si>
  <si>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</si>
  <si>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</si>
  <si>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</si>
  <si>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</si>
  <si>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</si>
  <si>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</si>
  <si>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</si>
  <si>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</si>
  <si>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</si>
  <si>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</si>
  <si>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</si>
  <si>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</si>
  <si>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</si>
  <si>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</si>
  <si>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</si>
  <si>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</si>
  <si>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</si>
  <si>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</si>
  <si>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</si>
  <si>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</si>
  <si>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</si>
  <si>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</si>
  <si>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</si>
  <si>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</si>
  <si>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</si>
  <si>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</si>
  <si>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</si>
  <si>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</si>
  <si>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</si>
  <si>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</si>
  <si>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</si>
  <si>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</si>
  <si>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</si>
  <si>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</si>
  <si>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</si>
  <si>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</si>
  <si>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</si>
  <si>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</si>
  <si>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</si>
  <si>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</si>
  <si>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</si>
  <si>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</si>
  <si>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</si>
  <si>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</si>
  <si>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</si>
  <si>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</si>
  <si>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</si>
  <si>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</si>
  <si>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</si>
  <si>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</si>
  <si>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</si>
  <si>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</si>
  <si>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</si>
  <si>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</si>
  <si>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</si>
  <si>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</si>
  <si>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</si>
  <si>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</si>
  <si>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</si>
  <si>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</si>
  <si>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</si>
  <si>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</si>
  <si>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</si>
  <si>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</si>
  <si>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</si>
  <si>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</si>
  <si>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</si>
  <si>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</si>
  <si>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</si>
  <si>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</si>
  <si>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</si>
  <si>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</si>
  <si>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</si>
  <si>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</si>
  <si>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</si>
  <si>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</si>
  <si>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</si>
  <si>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</si>
  <si>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</si>
  <si>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</si>
  <si>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</si>
  <si>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</si>
  <si>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</si>
  <si>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</si>
  <si>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</si>
  <si>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</si>
  <si>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</si>
  <si>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</si>
  <si>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</si>
  <si>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</si>
  <si>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</si>
  <si>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</si>
  <si>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</si>
  <si>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</si>
  <si>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</si>
  <si>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</si>
  <si>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</si>
  <si>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</si>
  <si>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</si>
  <si>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</si>
  <si>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</si>
  <si>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</si>
  <si>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</si>
  <si>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</si>
  <si>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</si>
  <si>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</si>
  <si>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</si>
  <si>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</si>
  <si>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</si>
  <si>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</si>
  <si>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</si>
  <si>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</si>
  <si>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</si>
  <si>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</si>
  <si>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</si>
  <si>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</si>
  <si>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</si>
  <si>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</si>
  <si>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</si>
  <si>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</si>
  <si>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</si>
  <si>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</si>
  <si>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</si>
  <si>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</si>
  <si>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</si>
  <si>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</si>
  <si>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</si>
  <si>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</si>
  <si>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</si>
  <si>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</si>
  <si>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</si>
  <si>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</si>
  <si>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</si>
  <si>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</si>
  <si>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</si>
  <si>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</si>
  <si>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</si>
  <si>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</si>
  <si>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</si>
  <si>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</si>
  <si>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</si>
  <si>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</si>
  <si>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</si>
  <si>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</si>
  <si>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</si>
  <si>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</si>
  <si>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</si>
  <si>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</si>
  <si>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</si>
  <si>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</si>
  <si>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</si>
  <si>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</si>
  <si>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</si>
  <si>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</si>
  <si>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</si>
  <si>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</si>
  <si>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</si>
  <si>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</si>
  <si>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</si>
  <si>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</si>
  <si>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</si>
  <si>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</si>
  <si>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</si>
  <si>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</si>
  <si>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</si>
  <si>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</si>
  <si>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</si>
  <si>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</si>
  <si>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</si>
  <si>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</si>
  <si>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</si>
  <si>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</si>
  <si>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</si>
  <si>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</si>
  <si>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</si>
  <si>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</si>
  <si>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</si>
  <si>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</si>
  <si>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</si>
  <si>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</si>
  <si>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</si>
  <si>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</si>
  <si>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</si>
  <si>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</si>
  <si>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</si>
  <si>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</si>
  <si>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</si>
  <si>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</si>
  <si>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</si>
  <si>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</si>
  <si>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</si>
  <si>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</si>
  <si>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</si>
  <si>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</si>
  <si>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</si>
  <si>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</si>
  <si>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</si>
  <si>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</si>
  <si>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</si>
  <si>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</si>
  <si>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</si>
  <si>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</si>
  <si>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</si>
  <si>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</si>
  <si>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</si>
  <si>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</si>
  <si>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</si>
  <si>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</si>
  <si>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</si>
  <si>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</si>
  <si>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</si>
  <si>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</si>
  <si>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</si>
  <si>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</si>
  <si>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</si>
  <si>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</si>
  <si>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</si>
  <si>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</si>
  <si>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</si>
  <si>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</si>
  <si>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</si>
  <si>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</si>
  <si>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</si>
  <si>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</si>
  <si>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</si>
  <si>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</si>
  <si>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</si>
  <si>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</si>
  <si>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</si>
  <si>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</si>
  <si>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</si>
  <si>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</si>
  <si>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</si>
  <si>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</si>
  <si>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</si>
  <si>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</si>
  <si>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</si>
  <si>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</si>
  <si>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</si>
  <si>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</si>
  <si>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</si>
  <si>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</si>
  <si>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</si>
  <si>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</si>
  <si>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</si>
  <si>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</si>
  <si>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</si>
  <si>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</si>
  <si>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</si>
  <si>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</si>
  <si>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</si>
  <si>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</si>
  <si>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</si>
  <si>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</si>
  <si>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</si>
  <si>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</si>
  <si>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</si>
  <si>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</si>
  <si>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</si>
  <si>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</si>
  <si>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</si>
  <si>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</si>
  <si>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</si>
  <si>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</si>
  <si>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</si>
  <si>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</si>
  <si>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</si>
  <si>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</si>
  <si>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</si>
  <si>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</si>
  <si>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</si>
  <si>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</si>
  <si>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</si>
  <si>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</si>
  <si>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</si>
  <si>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</si>
  <si>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</si>
  <si>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</si>
  <si>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</si>
  <si>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</si>
  <si>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</si>
  <si>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</si>
  <si>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</si>
  <si>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</si>
  <si>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</si>
  <si>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</si>
  <si>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</si>
  <si>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</si>
  <si>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</si>
  <si>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</si>
  <si>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</si>
  <si>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</si>
  <si>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</si>
  <si>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</si>
  <si>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</si>
  <si>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</si>
  <si>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</si>
  <si>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</si>
  <si>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</si>
  <si>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</si>
  <si>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</si>
  <si>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</si>
  <si>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</si>
  <si>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</si>
  <si>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</si>
  <si>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</si>
  <si>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</si>
  <si>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</si>
  <si>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</si>
  <si>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</si>
  <si>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</si>
  <si>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</si>
  <si>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</si>
  <si>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</si>
  <si>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</si>
  <si>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</si>
  <si>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</si>
  <si>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</si>
  <si>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</si>
  <si>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</si>
  <si>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</si>
  <si>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</si>
  <si>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</si>
  <si>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</si>
  <si>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</si>
  <si>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</si>
  <si>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</si>
  <si>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</si>
  <si>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</si>
  <si>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</si>
  <si>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</si>
  <si>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</si>
  <si>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</si>
  <si>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</si>
  <si>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</si>
  <si>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</si>
  <si>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</si>
  <si>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</si>
  <si>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</si>
  <si>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</si>
  <si>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</si>
  <si>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</si>
  <si>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</si>
  <si>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</si>
  <si>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</si>
  <si>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</si>
  <si>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</si>
  <si>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</si>
  <si>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</si>
  <si>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</si>
  <si>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</si>
  <si>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</si>
  <si>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</si>
  <si>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</si>
  <si>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</si>
  <si>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</si>
  <si>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</si>
  <si>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</si>
  <si>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</si>
  <si>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</si>
  <si>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</si>
  <si>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</si>
  <si>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</si>
  <si>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</si>
  <si>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</si>
  <si>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</si>
  <si>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</si>
  <si>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</si>
  <si>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</si>
  <si>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</si>
  <si>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</si>
  <si>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</si>
  <si>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</si>
  <si>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</si>
  <si>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</si>
  <si>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</si>
  <si>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</si>
  <si>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</si>
  <si>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</si>
  <si>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</si>
  <si>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</si>
  <si>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</si>
  <si>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</si>
  <si>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</si>
  <si>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</si>
  <si>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</si>
  <si>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</si>
  <si>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</si>
  <si>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</si>
  <si>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</si>
  <si>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</si>
  <si>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</si>
  <si>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</si>
  <si>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</si>
  <si>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</si>
  <si>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</si>
  <si>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</si>
  <si>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</si>
  <si>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</si>
  <si>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</si>
  <si>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</si>
  <si>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</si>
  <si>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</si>
  <si>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</si>
  <si>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</si>
  <si>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</si>
  <si>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</si>
  <si>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</si>
  <si>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</si>
  <si>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</si>
  <si>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</si>
  <si>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</si>
  <si>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</si>
  <si>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</si>
  <si>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</si>
  <si>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</si>
  <si>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</si>
  <si>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</si>
  <si>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</si>
  <si>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</si>
  <si>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</si>
  <si>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</si>
  <si>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</si>
  <si>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</si>
  <si>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</si>
  <si>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</si>
  <si>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</si>
  <si>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</si>
  <si>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</si>
  <si>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</si>
  <si>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</si>
  <si>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</si>
  <si>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</si>
  <si>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</si>
  <si>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</si>
  <si>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</si>
  <si>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</si>
  <si>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</si>
  <si>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</si>
  <si>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</si>
  <si>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</si>
  <si>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</si>
  <si>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</si>
  <si>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</si>
  <si>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</si>
  <si>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</si>
  <si>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</si>
  <si>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</si>
  <si>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</si>
  <si>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</si>
  <si>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</si>
  <si>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</si>
  <si>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</si>
  <si>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</si>
  <si>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</si>
  <si>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</si>
  <si>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</si>
  <si>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</si>
  <si>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</si>
  <si>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</si>
  <si>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</si>
  <si>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</si>
  <si>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</si>
  <si>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</si>
  <si>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</si>
  <si>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</si>
  <si>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</si>
  <si>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</si>
  <si>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</si>
  <si>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</si>
  <si>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</si>
  <si>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</si>
  <si>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</si>
  <si>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</si>
  <si>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</si>
  <si>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</si>
  <si>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</si>
  <si>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</si>
  <si>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</si>
  <si>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</si>
  <si>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</si>
  <si>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</si>
  <si>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</si>
  <si>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</si>
  <si>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</si>
  <si>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</si>
  <si>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</si>
  <si>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</si>
  <si>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</si>
  <si>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</si>
  <si>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</si>
  <si>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</si>
  <si>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</si>
  <si>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</si>
  <si>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</si>
  <si>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</si>
  <si>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</si>
  <si>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</si>
  <si>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</si>
  <si>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</si>
  <si>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</si>
  <si>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</si>
  <si>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</si>
  <si>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</si>
  <si>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</si>
  <si>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</si>
  <si>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</si>
  <si>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</si>
  <si>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</si>
  <si>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</si>
  <si>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</si>
  <si>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</si>
  <si>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</si>
  <si>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</si>
  <si>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</si>
  <si>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</si>
  <si>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</si>
  <si>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</si>
  <si>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</si>
  <si>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</si>
  <si>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</si>
  <si>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</si>
  <si>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</si>
  <si>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</si>
  <si>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</si>
  <si>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</si>
  <si>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</si>
  <si>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</si>
  <si>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</si>
  <si>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</si>
  <si>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</si>
  <si>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</si>
  <si>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</si>
  <si>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</si>
  <si>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</si>
  <si>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</si>
  <si>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</si>
  <si>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</si>
  <si>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</si>
  <si>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</si>
  <si>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</si>
  <si>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</si>
  <si>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</si>
  <si>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</si>
  <si>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</si>
  <si>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</si>
  <si>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</si>
  <si>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</si>
  <si>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</si>
  <si>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</si>
  <si>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</si>
  <si>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</si>
  <si>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</si>
  <si>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</si>
  <si>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</si>
  <si>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</si>
  <si>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</si>
  <si>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</si>
  <si>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</si>
  <si>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</si>
  <si>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</si>
  <si>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</si>
  <si>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</si>
  <si>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</si>
  <si>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</si>
  <si>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</si>
  <si>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</si>
  <si>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</si>
  <si>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</si>
  <si>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</si>
  <si>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</si>
  <si>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</si>
  <si>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</si>
  <si>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</si>
  <si>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</si>
  <si>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</si>
  <si>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</si>
  <si>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</si>
  <si>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</si>
  <si>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</si>
  <si>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</si>
  <si>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</si>
  <si>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</si>
  <si>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</si>
  <si>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</si>
  <si>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</si>
  <si>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</si>
  <si>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</si>
  <si>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</si>
  <si>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</si>
  <si>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</si>
  <si>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</si>
  <si>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</si>
  <si>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</si>
  <si>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</si>
  <si>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</si>
  <si>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</si>
  <si>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</si>
  <si>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</si>
  <si>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</si>
  <si>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</si>
  <si>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</si>
  <si>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</si>
  <si>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</si>
  <si>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</si>
  <si>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</si>
  <si>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</si>
  <si>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</si>
  <si>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</si>
  <si>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</si>
  <si>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</si>
  <si>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</si>
  <si>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</si>
  <si>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</si>
  <si>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</si>
  <si>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</si>
  <si>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</si>
  <si>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</si>
  <si>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</si>
  <si>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</si>
  <si>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</si>
  <si>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</si>
  <si>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</si>
  <si>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</si>
  <si>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</si>
  <si>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</si>
  <si>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</si>
  <si>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</si>
  <si>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</si>
  <si>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</si>
  <si>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</si>
  <si>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</si>
  <si>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</si>
  <si>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</si>
  <si>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</si>
  <si>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</si>
  <si>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</si>
  <si>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</si>
  <si>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</si>
  <si>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</si>
  <si>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</si>
  <si>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</si>
  <si>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</si>
  <si>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</si>
  <si>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</si>
  <si>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</si>
  <si>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</si>
  <si>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</si>
  <si>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</si>
  <si>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</si>
  <si>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</si>
  <si>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</si>
  <si>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</si>
  <si>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</si>
  <si>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</si>
  <si>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</si>
  <si>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</si>
  <si>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</si>
  <si>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</si>
  <si>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</si>
  <si>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</si>
  <si>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</si>
  <si>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</si>
  <si>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</si>
  <si>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</si>
  <si>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</si>
  <si>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</si>
  <si>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</si>
  <si>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</si>
  <si>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</si>
  <si>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</si>
  <si>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</si>
  <si>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</si>
  <si>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</si>
  <si>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</si>
  <si>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</si>
  <si>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</si>
  <si>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</si>
  <si>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</si>
  <si>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</si>
  <si>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</si>
  <si>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</si>
  <si>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</si>
  <si>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</si>
  <si>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</si>
  <si>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</si>
  <si>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</si>
  <si>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</si>
  <si>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</si>
  <si>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</si>
  <si>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</si>
  <si>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</si>
  <si>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</si>
  <si>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</si>
  <si>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</si>
  <si>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</si>
  <si>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</si>
  <si>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</si>
  <si>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</si>
  <si>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</si>
  <si>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</si>
  <si>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</si>
  <si>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</si>
  <si>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</si>
  <si>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</si>
  <si>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</si>
  <si>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</si>
  <si>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</si>
  <si>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</si>
  <si>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</si>
  <si>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</si>
  <si>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</si>
  <si>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</si>
  <si>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</si>
  <si>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</si>
  <si>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</si>
  <si>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</si>
  <si>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</si>
  <si>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</si>
  <si>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</si>
  <si>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</si>
  <si>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</si>
  <si>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</si>
  <si>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</si>
  <si>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</si>
  <si>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</si>
  <si>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</si>
  <si>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</si>
  <si>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</si>
  <si>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</si>
  <si>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</si>
  <si>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</si>
  <si>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</si>
  <si>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</si>
  <si>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</si>
  <si>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</si>
  <si>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</si>
  <si>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</si>
  <si>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</si>
  <si>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</si>
  <si>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</si>
  <si>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</si>
  <si>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</si>
  <si>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</si>
  <si>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</si>
  <si>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</si>
  <si>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</si>
  <si>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</si>
  <si>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</si>
  <si>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</si>
  <si>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</si>
  <si>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</si>
  <si>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</si>
  <si>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</si>
  <si>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</si>
  <si>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</si>
  <si>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</si>
  <si>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</si>
  <si>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</si>
  <si>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</si>
  <si>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</si>
  <si>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</si>
  <si>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</si>
  <si>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</si>
  <si>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</si>
  <si>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</si>
  <si>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</si>
  <si>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</si>
  <si>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</si>
  <si>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</si>
  <si>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</si>
  <si>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</si>
  <si>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</si>
  <si>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</si>
  <si>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</si>
  <si>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</si>
  <si>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</si>
  <si>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</si>
  <si>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</si>
  <si>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</si>
  <si>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</si>
  <si>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</si>
  <si>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</si>
  <si>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</si>
  <si>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</si>
  <si>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</si>
  <si>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</si>
  <si>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</si>
  <si>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</si>
  <si>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</si>
  <si>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</si>
  <si>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</si>
  <si>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</si>
  <si>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</si>
  <si>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</si>
  <si>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</si>
  <si>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</si>
  <si>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</si>
  <si>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</si>
  <si>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</si>
  <si>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</si>
  <si>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</si>
  <si>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</si>
  <si>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</si>
  <si>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</si>
  <si>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</si>
  <si>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</si>
  <si>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</si>
  <si>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</si>
  <si>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</si>
  <si>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</si>
  <si>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</si>
  <si>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</si>
  <si>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</si>
  <si>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</si>
  <si>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</si>
  <si>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</si>
  <si>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</si>
  <si>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</si>
  <si>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</si>
  <si>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</si>
  <si>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</si>
  <si>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</si>
  <si>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</si>
  <si>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</si>
  <si>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</si>
  <si>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</si>
  <si>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</si>
  <si>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</si>
  <si>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</si>
  <si>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</si>
  <si>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</si>
  <si>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</si>
  <si>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</si>
  <si>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</si>
  <si>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</si>
  <si>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</si>
  <si>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</si>
  <si>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</si>
  <si>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</si>
  <si>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</si>
  <si>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</si>
  <si>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</si>
  <si>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</si>
  <si>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</si>
  <si>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</si>
  <si>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</si>
  <si>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</si>
  <si>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</si>
  <si>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</si>
  <si>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</si>
  <si>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</si>
  <si>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</si>
  <si>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</si>
  <si>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</si>
  <si>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</si>
  <si>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</si>
  <si>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</si>
  <si>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</si>
  <si>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</si>
  <si>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</si>
  <si>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</si>
  <si>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</si>
  <si>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</si>
  <si>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</si>
  <si>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</si>
  <si>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</si>
  <si>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</si>
  <si>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</si>
  <si>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</si>
  <si>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</si>
  <si>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</si>
  <si>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</si>
  <si>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</si>
  <si>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</si>
  <si>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</si>
  <si>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</si>
  <si>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</si>
  <si>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</si>
  <si>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</si>
  <si>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</si>
  <si>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</si>
  <si>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</si>
  <si>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</si>
  <si>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</si>
  <si>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</si>
  <si>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</si>
  <si>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</si>
  <si>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</si>
  <si>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</si>
  <si>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</si>
  <si>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</si>
  <si>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</si>
  <si>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</si>
  <si>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</si>
  <si>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</si>
  <si>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</si>
  <si>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</si>
  <si>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</si>
  <si>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</si>
  <si>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</si>
  <si>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</si>
  <si>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</si>
  <si>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</si>
  <si>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</si>
  <si>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</si>
  <si>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</si>
  <si>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</si>
  <si>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</si>
  <si>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</si>
  <si>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</si>
  <si>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</si>
  <si>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</si>
  <si>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</si>
  <si>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</si>
  <si>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</si>
  <si>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</si>
  <si>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</si>
  <si>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</si>
  <si>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</si>
  <si>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</si>
  <si>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</si>
  <si>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</si>
  <si>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</si>
  <si>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</si>
  <si>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</si>
  <si>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</si>
  <si>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</si>
  <si>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</si>
  <si>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</si>
  <si>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</si>
  <si>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</si>
  <si>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</si>
  <si>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</si>
  <si>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</si>
  <si>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</si>
  <si>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</si>
  <si>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</si>
  <si>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</si>
  <si>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</si>
  <si>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</si>
  <si>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</si>
  <si>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</si>
  <si>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</si>
  <si>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</si>
  <si>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</si>
  <si>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</si>
  <si>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</si>
  <si>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</si>
  <si>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</si>
  <si>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</si>
  <si>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</si>
  <si>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</si>
  <si>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</si>
  <si>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</si>
  <si>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</si>
  <si>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</si>
  <si>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</si>
  <si>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</si>
  <si>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</si>
  <si>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</si>
  <si>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</si>
  <si>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</si>
  <si>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</si>
  <si>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</si>
  <si>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</si>
  <si>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</si>
  <si>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</si>
  <si>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</si>
  <si>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</si>
  <si>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</si>
  <si>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</si>
  <si>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</si>
  <si>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</si>
  <si>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</si>
  <si>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</si>
  <si>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</si>
  <si>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</si>
  <si>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</si>
  <si>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</si>
  <si>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</si>
  <si>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</si>
  <si>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</si>
  <si>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</si>
  <si>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</si>
  <si>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</si>
  <si>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</si>
  <si>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</si>
  <si>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</si>
  <si>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</si>
  <si>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</si>
  <si>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</si>
  <si>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</si>
  <si>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</si>
  <si>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</si>
  <si>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</si>
  <si>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</si>
  <si>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</si>
  <si>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</si>
  <si>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</si>
  <si>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</si>
  <si>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</si>
  <si>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</si>
  <si>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</si>
  <si>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</si>
  <si>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</si>
  <si>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</si>
  <si>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</si>
  <si>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</si>
  <si>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</si>
  <si>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</si>
  <si>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</si>
  <si>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</si>
  <si>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</si>
  <si>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</si>
  <si>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</si>
  <si>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</si>
  <si>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</si>
  <si>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</si>
  <si>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</si>
  <si>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</si>
  <si>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</si>
  <si>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</si>
  <si>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</si>
  <si>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</si>
  <si>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</si>
  <si>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</si>
  <si>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</si>
  <si>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</si>
  <si>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</si>
  <si>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</si>
  <si>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</si>
  <si>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</si>
  <si>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</si>
  <si>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</si>
  <si>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</si>
  <si>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</si>
  <si>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</si>
  <si>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</si>
  <si>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</si>
  <si>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</si>
  <si>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</si>
  <si>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</si>
  <si>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</si>
  <si>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</si>
  <si>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</si>
  <si>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</si>
  <si>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</si>
  <si>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</si>
  <si>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</si>
  <si>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</si>
  <si>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</si>
  <si>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</si>
  <si>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</si>
  <si>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</si>
  <si>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</si>
  <si>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</si>
  <si>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</si>
  <si>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</si>
  <si>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</si>
  <si>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</si>
  <si>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</si>
  <si>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</si>
  <si>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</si>
  <si>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</si>
  <si>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</si>
  <si>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</si>
  <si>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</si>
  <si>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</si>
  <si>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</si>
  <si>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</si>
  <si>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</si>
  <si>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</si>
  <si>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</si>
  <si>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</si>
  <si>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</si>
  <si>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</si>
  <si>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</si>
  <si>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</si>
  <si>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</si>
  <si>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</si>
  <si>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</si>
  <si>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</si>
  <si>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</si>
  <si>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</si>
  <si>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</si>
  <si>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</si>
  <si>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</si>
  <si>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</si>
  <si>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</si>
  <si>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</si>
  <si>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</si>
  <si>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</si>
  <si>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</si>
  <si>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</si>
  <si>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</si>
  <si>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</si>
  <si>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</si>
  <si>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</si>
  <si>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</si>
  <si>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</si>
  <si>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</si>
  <si>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</si>
  <si>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</si>
  <si>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</si>
  <si>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</si>
  <si>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</si>
  <si>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</si>
  <si>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</si>
  <si>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</si>
  <si>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</si>
  <si>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</si>
  <si>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</si>
  <si>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</si>
  <si>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</si>
  <si>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</si>
  <si>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</si>
  <si>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</si>
  <si>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</si>
  <si>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</si>
  <si>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</si>
  <si>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</si>
  <si>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</si>
  <si>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</si>
  <si>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</si>
  <si>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</si>
  <si>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</si>
  <si>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</si>
  <si>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</si>
  <si>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</si>
  <si>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</si>
  <si>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</si>
  <si>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</si>
  <si>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</si>
  <si>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</si>
  <si>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</si>
  <si>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</si>
  <si>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</si>
  <si>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</si>
  <si>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</si>
  <si>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</si>
  <si>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</si>
  <si>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</si>
  <si>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</si>
  <si>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</si>
  <si>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</si>
  <si>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</si>
  <si>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</si>
  <si>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</si>
  <si>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</si>
  <si>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</si>
  <si>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</si>
  <si>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</si>
  <si>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</si>
  <si>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</si>
  <si>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</si>
  <si>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</si>
  <si>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</si>
  <si>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</si>
  <si>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</si>
  <si>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</si>
  <si>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</si>
  <si>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</si>
  <si>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</si>
  <si>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</si>
  <si>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</si>
  <si>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</si>
  <si>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</si>
  <si>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</si>
  <si>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</si>
  <si>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</si>
  <si>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</si>
  <si>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</si>
  <si>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</si>
  <si>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</si>
  <si>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</si>
  <si>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</si>
  <si>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</si>
  <si>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</si>
  <si>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</si>
  <si>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</si>
  <si>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</si>
  <si>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</si>
  <si>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</si>
  <si>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</si>
  <si>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</si>
  <si>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</si>
  <si>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</si>
  <si>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</si>
  <si>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</si>
  <si>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</si>
  <si>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</si>
  <si>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</si>
  <si>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</si>
  <si>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</si>
  <si>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</si>
  <si>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</si>
  <si>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</si>
  <si>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</si>
  <si>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</si>
  <si>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</si>
  <si>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</si>
  <si>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</si>
  <si>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</si>
  <si>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</si>
  <si>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</si>
  <si>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</si>
  <si>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</si>
  <si>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</si>
  <si>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</si>
  <si>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</si>
  <si>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</si>
  <si>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</si>
  <si>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</si>
  <si>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</si>
  <si>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</si>
  <si>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</si>
  <si>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</si>
  <si>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</si>
  <si>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</si>
  <si>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</si>
  <si>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</si>
  <si>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</si>
  <si>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</si>
  <si>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</si>
  <si>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</si>
  <si>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</si>
  <si>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</si>
  <si>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</si>
  <si>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</si>
  <si>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</si>
  <si>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</si>
  <si>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</si>
  <si>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</si>
  <si>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</si>
  <si>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</si>
  <si>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</si>
  <si>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</si>
  <si>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</si>
  <si>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</si>
  <si>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</si>
  <si>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</si>
  <si>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</si>
  <si>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</si>
  <si>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</si>
  <si>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</si>
  <si>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</si>
  <si>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</si>
  <si>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</si>
  <si>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</si>
  <si>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</si>
  <si>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</si>
  <si>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</si>
  <si>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</si>
  <si>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</si>
  <si>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</si>
  <si>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</si>
  <si>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</si>
  <si>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</si>
  <si>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</si>
  <si>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</si>
  <si>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</si>
  <si>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</si>
  <si>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</si>
  <si>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</si>
  <si>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</si>
  <si>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</si>
  <si>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</si>
  <si>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</si>
  <si>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</si>
  <si>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</si>
  <si>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</si>
  <si>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</si>
  <si>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</si>
  <si>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</si>
  <si>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</si>
  <si>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</si>
  <si>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</si>
  <si>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</si>
  <si>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</si>
  <si>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</si>
  <si>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</si>
  <si>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</si>
  <si>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</si>
  <si>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</si>
  <si>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</si>
  <si>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</si>
  <si>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</si>
  <si>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</si>
  <si>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</si>
  <si>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</si>
  <si>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</si>
  <si>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</si>
  <si>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</si>
  <si>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</si>
  <si>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</si>
  <si>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</si>
  <si>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</si>
  <si>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</si>
  <si>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</si>
  <si>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</si>
  <si>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</si>
  <si>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</si>
  <si>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</si>
  <si>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</si>
  <si>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</si>
  <si>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</si>
  <si>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</si>
  <si>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</si>
  <si>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</si>
  <si>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</si>
  <si>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</si>
  <si>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</si>
  <si>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</si>
  <si>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</si>
  <si>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</si>
  <si>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</si>
  <si>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</si>
  <si>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</si>
  <si>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</si>
  <si>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</si>
  <si>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</si>
  <si>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</si>
  <si>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</si>
  <si>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</si>
  <si>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</si>
  <si>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</si>
  <si>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</si>
  <si>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</si>
  <si>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</si>
  <si>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</si>
  <si>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</si>
  <si>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</si>
  <si>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</si>
  <si>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</si>
  <si>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</si>
  <si>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</si>
  <si>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</si>
  <si>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</si>
  <si>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</si>
  <si>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</si>
  <si>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</si>
  <si>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</si>
  <si>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</si>
  <si>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</si>
  <si>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</si>
  <si>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</si>
  <si>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</si>
  <si>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</si>
  <si>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</si>
  <si>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</si>
  <si>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</si>
  <si>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</si>
  <si>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</si>
  <si>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</si>
  <si>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</si>
  <si>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</si>
  <si>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</si>
  <si>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</si>
  <si>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</si>
  <si>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</si>
  <si>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</si>
  <si>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</si>
  <si>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</si>
  <si>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</si>
  <si>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</si>
  <si>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</si>
  <si>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</si>
  <si>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</si>
  <si>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</si>
  <si>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</si>
  <si>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</si>
  <si>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</si>
  <si>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</si>
  <si>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</si>
  <si>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</si>
  <si>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</si>
  <si>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</si>
  <si>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</si>
  <si>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</si>
  <si>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</si>
  <si>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</si>
  <si>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</si>
  <si>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</si>
  <si>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</si>
  <si>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</si>
  <si>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</si>
  <si>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</si>
  <si>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</si>
  <si>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</si>
  <si>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</si>
  <si>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</si>
  <si>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</si>
  <si>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</si>
  <si>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</si>
  <si>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</si>
  <si>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</si>
  <si>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</si>
  <si>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</si>
  <si>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</si>
  <si>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</si>
  <si>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</si>
  <si>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</si>
  <si>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</si>
  <si>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</si>
  <si>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</si>
  <si>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</si>
  <si>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</si>
  <si>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</si>
  <si>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</si>
  <si>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</si>
  <si>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</si>
  <si>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</si>
  <si>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</si>
  <si>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</si>
  <si>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</si>
  <si>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</si>
  <si>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</si>
  <si>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</si>
  <si>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</si>
  <si>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</si>
  <si>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</si>
  <si>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</si>
  <si>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</si>
  <si>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</si>
  <si>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</si>
  <si>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</si>
  <si>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</si>
  <si>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</si>
  <si>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</si>
  <si>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</si>
  <si>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</si>
  <si>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</si>
  <si>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</si>
  <si>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</si>
  <si>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</si>
  <si>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</si>
  <si>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</si>
  <si>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</si>
  <si>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</si>
  <si>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</si>
  <si>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</si>
  <si>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</si>
  <si>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</si>
  <si>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</si>
  <si>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</si>
  <si>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</si>
  <si>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</si>
  <si>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</si>
  <si>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</si>
  <si>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</si>
  <si>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</si>
  <si>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</si>
  <si>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</si>
  <si>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</si>
  <si>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</si>
  <si>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</si>
  <si>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</si>
  <si>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</si>
  <si>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</si>
  <si>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</si>
  <si>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</si>
  <si>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</si>
  <si>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</si>
  <si>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</si>
  <si>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</si>
  <si>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</si>
  <si>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</si>
  <si>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</si>
  <si>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</si>
  <si>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</si>
  <si>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</si>
  <si>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</si>
  <si>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</si>
  <si>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</si>
  <si>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</si>
  <si>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</si>
  <si>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</si>
  <si>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</si>
  <si>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</si>
  <si>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</si>
  <si>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</si>
  <si>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</si>
  <si>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</si>
  <si>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</si>
  <si>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</si>
  <si>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</si>
  <si>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</si>
  <si>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</si>
  <si>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</si>
  <si>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</si>
  <si>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</si>
  <si>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</si>
  <si>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</si>
  <si>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</si>
  <si>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</si>
  <si>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</si>
  <si>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</si>
  <si>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</si>
  <si>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</si>
  <si>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</si>
  <si>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</si>
  <si>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</si>
  <si>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</si>
  <si>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</si>
  <si>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</si>
  <si>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</si>
  <si>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</si>
  <si>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</si>
  <si>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</si>
  <si>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</si>
  <si>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</si>
  <si>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</si>
  <si>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</si>
  <si>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</si>
  <si>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</si>
  <si>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</si>
  <si>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</si>
  <si>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</si>
  <si>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</si>
  <si>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</si>
  <si>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</si>
  <si>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</si>
  <si>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</si>
  <si>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</si>
  <si>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</si>
  <si>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</si>
  <si>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</si>
  <si>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</si>
  <si>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</si>
  <si>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</si>
  <si>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</si>
  <si>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</si>
  <si>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</si>
  <si>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</si>
  <si>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</si>
  <si>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</si>
  <si>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</si>
  <si>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</si>
  <si>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</si>
  <si>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</si>
  <si>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</si>
  <si>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</si>
  <si>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</si>
  <si>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</si>
  <si>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</si>
  <si>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</si>
  <si>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</si>
  <si>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</si>
  <si>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</si>
  <si>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</si>
  <si>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</si>
  <si>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</si>
  <si>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</si>
  <si>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</si>
  <si>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</si>
  <si>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</si>
  <si>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</si>
  <si>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</si>
  <si>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</si>
  <si>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</si>
  <si>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</si>
  <si>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</si>
  <si>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</si>
  <si>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</si>
  <si>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</si>
  <si>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</si>
  <si>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</si>
  <si>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</si>
  <si>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</si>
  <si>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</si>
  <si>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</si>
  <si>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</si>
  <si>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</si>
  <si>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</si>
  <si>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</si>
  <si>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</si>
  <si>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</si>
  <si>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</si>
  <si>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</si>
  <si>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</si>
  <si>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</si>
  <si>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</si>
  <si>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</si>
  <si>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</si>
  <si>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</si>
  <si>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</si>
  <si>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</si>
  <si>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</si>
  <si>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</si>
  <si>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</si>
  <si>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</si>
  <si>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</si>
  <si>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</si>
  <si>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</si>
  <si>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</si>
  <si>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</si>
  <si>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</si>
  <si>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</si>
  <si>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</si>
  <si>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</si>
  <si>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</si>
  <si>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</si>
  <si>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</si>
  <si>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</si>
  <si>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</si>
  <si>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</si>
  <si>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</si>
  <si>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</si>
  <si>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</si>
  <si>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</si>
  <si>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</si>
  <si>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</si>
  <si>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</si>
  <si>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</si>
  <si>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</si>
  <si>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</si>
  <si>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</si>
  <si>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</si>
  <si>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</si>
  <si>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</si>
  <si>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</si>
  <si>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</si>
  <si>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</si>
  <si>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</si>
  <si>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</si>
  <si>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</si>
  <si>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</si>
  <si>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</si>
  <si>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</si>
  <si>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</si>
  <si>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</si>
  <si>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</si>
  <si>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</si>
  <si>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</si>
  <si>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</si>
  <si>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</si>
  <si>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</si>
  <si>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</si>
  <si>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</si>
  <si>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</si>
  <si>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</si>
  <si>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</si>
  <si>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</si>
  <si>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</si>
  <si>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</si>
  <si>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</si>
  <si>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</si>
  <si>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</si>
  <si>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</si>
  <si>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</si>
  <si>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</si>
  <si>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</si>
  <si>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</si>
  <si>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</si>
  <si>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</si>
  <si>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</si>
  <si>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</si>
  <si>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</si>
  <si>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</si>
  <si>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</si>
  <si>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</si>
  <si>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</si>
  <si>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</si>
  <si>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</si>
  <si>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</si>
  <si>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</si>
  <si>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</si>
  <si>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</si>
  <si>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</si>
  <si>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</si>
  <si>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</si>
  <si>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</si>
  <si>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</si>
  <si>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</si>
  <si>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</si>
  <si>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</si>
  <si>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</si>
  <si>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</si>
  <si>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</si>
  <si>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</si>
  <si>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</si>
  <si>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</si>
  <si>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</si>
  <si>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</si>
  <si>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</si>
  <si>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</si>
  <si>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</si>
  <si>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</si>
  <si>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</si>
  <si>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</si>
  <si>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</si>
  <si>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</si>
  <si>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</si>
  <si>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</si>
  <si>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</si>
  <si>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</si>
  <si>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</si>
  <si>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</si>
  <si>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</si>
  <si>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</si>
  <si>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</si>
  <si>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</si>
  <si>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</si>
  <si>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</si>
  <si>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</si>
  <si>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</si>
  <si>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</si>
  <si>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</si>
  <si>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</si>
  <si>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</si>
  <si>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</si>
  <si>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</si>
  <si>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</si>
  <si>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</si>
  <si>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</si>
  <si>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</si>
  <si>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</si>
  <si>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</si>
  <si>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</si>
  <si>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</si>
  <si>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</si>
  <si>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</si>
  <si>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</si>
  <si>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</si>
  <si>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</si>
  <si>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</si>
  <si>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</si>
  <si>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</si>
  <si>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</si>
  <si>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</si>
  <si>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</si>
  <si>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</si>
  <si>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</si>
  <si>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</si>
  <si>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</si>
  <si>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</si>
  <si>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</si>
  <si>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</si>
  <si>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</si>
  <si>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</si>
  <si>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</si>
  <si>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</si>
  <si>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</si>
  <si>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</si>
  <si>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</si>
  <si>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</si>
  <si>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</si>
  <si>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</si>
  <si>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</si>
  <si>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</si>
  <si>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</si>
  <si>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</si>
  <si>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</si>
  <si>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</si>
  <si>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</si>
  <si>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</si>
  <si>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</si>
  <si>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</si>
  <si>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</si>
  <si>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</si>
  <si>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</si>
  <si>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</si>
  <si>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</si>
  <si>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</si>
  <si>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</si>
  <si>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</si>
  <si>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</si>
  <si>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</si>
  <si>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</si>
  <si>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</si>
  <si>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</si>
  <si>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</si>
  <si>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</si>
  <si>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</si>
  <si>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</si>
  <si>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</si>
  <si>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</si>
  <si>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</si>
  <si>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</si>
  <si>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</si>
  <si>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</si>
  <si>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</si>
  <si>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</si>
  <si>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</si>
  <si>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</si>
  <si>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</si>
  <si>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</si>
  <si>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</si>
  <si>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</si>
  <si>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</si>
  <si>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</si>
  <si>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</si>
  <si>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</si>
  <si>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</si>
  <si>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</si>
  <si>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</si>
  <si>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</si>
  <si>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</si>
  <si>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</si>
  <si>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</si>
  <si>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</si>
  <si>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</si>
  <si>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</si>
  <si>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</si>
  <si>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</si>
  <si>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</si>
  <si>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</si>
  <si>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</si>
  <si>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</si>
  <si>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</si>
  <si>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</si>
  <si>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</si>
  <si>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</si>
  <si>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</si>
  <si>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</si>
  <si>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</si>
  <si>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</si>
  <si>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</si>
  <si>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</si>
  <si>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</si>
  <si>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</si>
  <si>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</si>
  <si>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</si>
  <si>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</si>
  <si>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</si>
  <si>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</si>
  <si>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</si>
  <si>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</si>
  <si>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</si>
  <si>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</si>
  <si>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</si>
  <si>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</si>
  <si>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</si>
  <si>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</si>
  <si>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</si>
  <si>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</si>
  <si>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</si>
  <si>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</si>
  <si>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</si>
  <si>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</si>
  <si>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</si>
  <si>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</si>
  <si>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</si>
  <si>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</si>
  <si>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</si>
  <si>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</si>
  <si>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</si>
  <si>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</si>
  <si>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</si>
  <si>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</si>
  <si>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</si>
  <si>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</si>
  <si>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</si>
  <si>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</si>
  <si>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</si>
  <si>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</si>
  <si>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</si>
  <si>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</si>
  <si>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</si>
  <si>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</si>
  <si>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</si>
  <si>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</si>
  <si>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</si>
  <si>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</si>
  <si>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</si>
  <si>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</si>
  <si>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</si>
  <si>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</si>
  <si>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</si>
  <si>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</si>
  <si>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</si>
  <si>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</si>
  <si>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</si>
  <si>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</si>
  <si>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</si>
  <si>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</si>
  <si>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</si>
  <si>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</si>
  <si>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</si>
  <si>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</si>
  <si>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</si>
  <si>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</si>
  <si>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</si>
  <si>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</si>
  <si>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</si>
  <si>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</si>
  <si>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</si>
  <si>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</si>
  <si>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</si>
  <si>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</si>
  <si>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</si>
  <si>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</si>
  <si>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</si>
  <si>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</si>
  <si>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</si>
  <si>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</si>
  <si>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</si>
  <si>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</si>
  <si>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</si>
  <si>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</si>
  <si>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</si>
  <si>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</si>
  <si>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</si>
  <si>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</si>
  <si>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</si>
  <si>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</si>
  <si>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</si>
  <si>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</si>
  <si>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</si>
  <si>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</si>
  <si>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</si>
  <si>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</si>
  <si>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</si>
  <si>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</si>
  <si>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</si>
  <si>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</si>
  <si>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</si>
  <si>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</si>
  <si>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</si>
  <si>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</si>
  <si>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</si>
  <si>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</si>
  <si>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</si>
  <si>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</si>
  <si>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</si>
  <si>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</si>
  <si>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</si>
  <si>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</si>
  <si>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</si>
  <si>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</si>
  <si>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</si>
  <si>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</si>
  <si>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</si>
  <si>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</si>
  <si>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</si>
  <si>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</si>
  <si>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</si>
  <si>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</si>
  <si>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</si>
  <si>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</si>
  <si>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</si>
  <si>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</si>
  <si>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</si>
  <si>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</si>
  <si>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</si>
  <si>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</si>
  <si>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</si>
  <si>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</si>
  <si>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</si>
  <si>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</si>
  <si>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</si>
  <si>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</si>
  <si>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</si>
  <si>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</si>
  <si>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</si>
  <si>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</si>
  <si>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</si>
  <si>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</si>
  <si>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</si>
  <si>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</si>
  <si>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</si>
  <si>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</si>
  <si>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</si>
  <si>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</si>
  <si>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</si>
  <si>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</si>
  <si>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</si>
  <si>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</si>
  <si>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</si>
  <si>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</si>
  <si>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</si>
  <si>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</si>
  <si>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</si>
  <si>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</si>
  <si>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</si>
  <si>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</si>
  <si>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</si>
  <si>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</si>
  <si>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</si>
  <si>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</si>
  <si>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</si>
  <si>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</si>
  <si>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</si>
  <si>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</si>
  <si>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</si>
  <si>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</si>
  <si>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</si>
  <si>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</si>
  <si>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</si>
  <si>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</si>
  <si>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</si>
  <si>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</si>
  <si>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</si>
  <si>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</si>
  <si>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</si>
  <si>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</si>
  <si>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</si>
  <si>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</si>
  <si>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</si>
  <si>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</si>
  <si>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</si>
  <si>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</si>
  <si>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</si>
  <si>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</si>
  <si>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</si>
  <si>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</si>
  <si>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</si>
  <si>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</si>
  <si>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</si>
  <si>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</si>
  <si>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</si>
  <si>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</si>
  <si>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</si>
  <si>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</si>
  <si>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</si>
  <si>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</si>
  <si>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</si>
  <si>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</si>
  <si>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</si>
  <si>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</si>
  <si>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</si>
  <si>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</si>
  <si>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</si>
  <si>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</si>
  <si>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</si>
  <si>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</si>
  <si>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</si>
  <si>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</si>
  <si>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</si>
  <si>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</si>
  <si>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</si>
  <si>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</si>
  <si>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</si>
  <si>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</si>
  <si>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</si>
  <si>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</si>
  <si>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</si>
  <si>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</si>
  <si>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</si>
  <si>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</si>
  <si>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</si>
  <si>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</si>
  <si>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</si>
  <si>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</si>
  <si>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</si>
  <si>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</si>
  <si>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</si>
  <si>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</si>
  <si>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</si>
  <si>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</si>
  <si>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</si>
  <si>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</si>
  <si>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</si>
  <si>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</si>
  <si>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</si>
  <si>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</si>
  <si>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</si>
  <si>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</si>
  <si>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</si>
  <si>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</si>
  <si>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</si>
  <si>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</si>
  <si>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</si>
  <si>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</si>
  <si>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</si>
  <si>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</si>
  <si>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</si>
  <si>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</si>
  <si>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</si>
  <si>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</si>
  <si>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</si>
  <si>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</si>
  <si>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</si>
  <si>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</si>
  <si>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</si>
  <si>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</si>
  <si>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</si>
  <si>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</si>
  <si>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</si>
  <si>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</si>
  <si>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</si>
  <si>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</si>
  <si>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</si>
  <si>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</si>
  <si>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</si>
  <si>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</si>
  <si>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</si>
  <si>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</si>
  <si>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</si>
  <si>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</si>
  <si>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</si>
  <si>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</si>
  <si>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</si>
  <si>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</si>
  <si>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</si>
  <si>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</si>
  <si>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</si>
  <si>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</si>
  <si>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</si>
  <si>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</si>
  <si>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</si>
  <si>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</si>
  <si>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</si>
  <si>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</si>
  <si>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</si>
  <si>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</si>
  <si>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</si>
  <si>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</si>
  <si>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</si>
  <si>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</si>
  <si>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</si>
  <si>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</si>
  <si>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</si>
  <si>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</si>
  <si>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</si>
  <si>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</si>
  <si>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</si>
  <si>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</si>
  <si>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</si>
  <si>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</si>
  <si>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</si>
  <si>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</si>
  <si>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</si>
  <si>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</si>
  <si>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</si>
  <si>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</si>
  <si>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</si>
  <si>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</si>
  <si>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</si>
  <si>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</si>
  <si>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</si>
  <si>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</si>
  <si>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</si>
  <si>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</si>
  <si>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</si>
  <si>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</si>
  <si>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</si>
  <si>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</si>
  <si>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</si>
  <si>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</si>
  <si>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</si>
  <si>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</si>
  <si>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</si>
  <si>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</si>
  <si>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</si>
  <si>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</si>
  <si>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</si>
  <si>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</si>
  <si>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</si>
  <si>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</si>
  <si>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</si>
  <si>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</si>
  <si>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</si>
  <si>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</si>
  <si>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</si>
  <si>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</si>
  <si>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</si>
  <si>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</si>
  <si>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</si>
  <si>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</si>
  <si>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</si>
  <si>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</si>
  <si>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</si>
  <si>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</si>
  <si>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</si>
  <si>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</si>
  <si>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</si>
  <si>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</si>
  <si>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</si>
  <si>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</si>
  <si>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</si>
  <si>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</si>
  <si>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</si>
  <si>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</si>
  <si>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</si>
  <si>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</si>
  <si>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</si>
  <si>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</si>
  <si>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</si>
  <si>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</si>
  <si>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</si>
  <si>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</si>
  <si>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</si>
  <si>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</si>
  <si>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</si>
  <si>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</si>
  <si>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</si>
  <si>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</si>
  <si>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</si>
  <si>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</si>
  <si>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</si>
  <si>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</si>
  <si>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</si>
  <si>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</si>
  <si>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</si>
  <si>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</si>
  <si>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</si>
  <si>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</si>
  <si>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</si>
  <si>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</si>
  <si>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</si>
  <si>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</si>
  <si>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</si>
  <si>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</si>
  <si>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</si>
  <si>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</si>
  <si>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</si>
  <si>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</si>
  <si>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</si>
  <si>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</si>
  <si>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</si>
  <si>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</si>
  <si>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</si>
  <si>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</si>
  <si>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</si>
  <si>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</si>
  <si>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</si>
  <si>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</si>
  <si>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</si>
  <si>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</si>
  <si>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</si>
  <si>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</si>
  <si>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</si>
  <si>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</si>
  <si>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</si>
  <si>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</si>
  <si>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</si>
  <si>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</si>
  <si>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</si>
  <si>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</si>
  <si>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</si>
  <si>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</si>
  <si>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</si>
  <si>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</si>
  <si>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</si>
  <si>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</si>
  <si>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</si>
  <si>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</si>
  <si>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</si>
  <si>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</si>
  <si>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</si>
  <si>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</si>
  <si>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</si>
  <si>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</si>
  <si>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</si>
  <si>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</si>
  <si>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</si>
  <si>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</si>
  <si>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</si>
  <si>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</si>
  <si>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</si>
  <si>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</si>
  <si>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</si>
  <si>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</si>
  <si>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</si>
  <si>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</si>
  <si>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</si>
  <si>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</si>
  <si>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</si>
  <si>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</si>
  <si>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</si>
  <si>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</si>
  <si>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</si>
  <si>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</si>
  <si>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</si>
  <si>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</si>
  <si>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</si>
  <si>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</si>
  <si>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</si>
  <si>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</si>
  <si>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</si>
  <si>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</si>
  <si>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</si>
  <si>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</si>
  <si>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</si>
  <si>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</si>
  <si>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</si>
  <si>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</si>
  <si>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</si>
  <si>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</si>
  <si>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</si>
  <si>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</si>
  <si>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</si>
  <si>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</si>
  <si>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</si>
  <si>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</si>
  <si>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</si>
  <si>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</si>
  <si>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</si>
  <si>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</si>
  <si>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</si>
  <si>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</si>
  <si>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</si>
  <si>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</si>
  <si>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</si>
  <si>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</si>
  <si>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</si>
  <si>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</si>
  <si>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</si>
  <si>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</si>
  <si>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</si>
  <si>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</si>
  <si>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</si>
  <si>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</si>
  <si>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</si>
  <si>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</si>
  <si>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</si>
  <si>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</si>
  <si>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</si>
  <si>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</si>
  <si>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</si>
  <si>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</si>
  <si>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</si>
  <si>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</si>
  <si>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</si>
  <si>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</si>
  <si>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</si>
  <si>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</si>
  <si>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</si>
  <si>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</si>
  <si>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</si>
  <si>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</si>
  <si>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</si>
  <si>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</si>
  <si>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</si>
  <si>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</si>
  <si>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</si>
  <si>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</si>
  <si>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</si>
  <si>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</si>
  <si>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</si>
  <si>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</si>
  <si>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</si>
  <si>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</si>
  <si>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</si>
  <si>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</si>
  <si>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</si>
  <si>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</si>
  <si>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</si>
  <si>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</si>
  <si>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</si>
  <si>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</si>
  <si>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</si>
  <si>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</si>
  <si>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</si>
  <si>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</si>
  <si>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</si>
  <si>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</si>
  <si>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</si>
  <si>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</si>
  <si>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</si>
  <si>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</si>
  <si>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</si>
  <si>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</si>
  <si>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</si>
  <si>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</si>
  <si>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</si>
  <si>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</si>
  <si>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</si>
  <si>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</si>
  <si>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</si>
  <si>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</si>
  <si>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</si>
  <si>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</si>
  <si>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</si>
  <si>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</si>
  <si>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</si>
  <si>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</si>
  <si>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</si>
  <si>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</si>
  <si>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</si>
  <si>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</si>
  <si>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</si>
  <si>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</si>
  <si>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</si>
  <si>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</si>
  <si>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</si>
  <si>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</si>
  <si>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</si>
  <si>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</si>
  <si>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</si>
  <si>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</si>
  <si>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</si>
  <si>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</si>
  <si>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</si>
  <si>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</si>
  <si>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</si>
  <si>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</si>
  <si>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</si>
  <si>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</si>
  <si>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</si>
  <si>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</si>
  <si>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</si>
  <si>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</si>
  <si>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</si>
  <si>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</si>
  <si>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</si>
  <si>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</si>
  <si>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</si>
  <si>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</si>
  <si>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</si>
  <si>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</si>
  <si>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</si>
  <si>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</si>
  <si>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</si>
  <si>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</si>
  <si>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</si>
  <si>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</si>
  <si>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</si>
  <si>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</si>
  <si>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</si>
  <si>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</si>
  <si>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</si>
  <si>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</si>
  <si>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</si>
  <si>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</si>
  <si>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</si>
  <si>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</si>
  <si>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</si>
  <si>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</si>
  <si>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</si>
  <si>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</si>
  <si>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</si>
  <si>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</si>
  <si>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</si>
  <si>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</si>
  <si>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</si>
  <si>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</si>
  <si>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</si>
  <si>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</si>
  <si>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</si>
  <si>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</si>
  <si>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</si>
  <si>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</si>
  <si>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</si>
  <si>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</si>
  <si>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</si>
  <si>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</si>
  <si>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</si>
  <si>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</si>
  <si>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</si>
  <si>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</si>
  <si>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</si>
  <si>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</si>
  <si>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</si>
  <si>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</si>
  <si>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</si>
  <si>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</si>
  <si>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</si>
  <si>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</si>
  <si>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</si>
  <si>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</si>
  <si>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</si>
  <si>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</si>
  <si>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</si>
  <si>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</si>
  <si>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</si>
  <si>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</si>
  <si>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</si>
  <si>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</si>
  <si>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</si>
  <si>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</si>
  <si>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</si>
  <si>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</si>
  <si>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</si>
  <si>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</si>
  <si>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</si>
  <si>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</si>
  <si>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</si>
  <si>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</si>
  <si>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</si>
  <si>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</si>
  <si>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</si>
  <si>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</si>
  <si>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</si>
  <si>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</si>
  <si>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</si>
  <si>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</si>
  <si>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</si>
  <si>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</si>
  <si>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</si>
  <si>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</si>
  <si>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</si>
  <si>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</si>
  <si>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</si>
  <si>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</si>
  <si>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</si>
  <si>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</si>
  <si>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</si>
  <si>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</si>
  <si>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</si>
  <si>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</si>
  <si>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</si>
  <si>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</si>
  <si>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</si>
  <si>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</si>
  <si>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</si>
  <si>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</si>
  <si>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</si>
  <si>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</si>
  <si>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</si>
  <si>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</si>
  <si>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</si>
  <si>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</si>
  <si>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</si>
  <si>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</si>
  <si>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</si>
  <si>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</si>
  <si>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</si>
  <si>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</si>
  <si>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</si>
  <si>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</si>
  <si>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</si>
  <si>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</si>
  <si>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</si>
  <si>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</si>
  <si>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</si>
  <si>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</si>
  <si>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</si>
  <si>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</si>
  <si>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</si>
  <si>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</si>
  <si>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</si>
  <si>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</si>
  <si>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</si>
  <si>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</si>
  <si>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</si>
  <si>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</si>
  <si>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</si>
  <si>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</si>
  <si>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</si>
  <si>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</si>
  <si>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</si>
  <si>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</si>
  <si>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</si>
  <si>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</si>
  <si>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</si>
  <si>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</si>
  <si>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</si>
  <si>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</si>
  <si>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</si>
  <si>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</si>
  <si>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</si>
  <si>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</si>
  <si>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</si>
  <si>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</si>
  <si>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</si>
  <si>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</si>
  <si>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</si>
  <si>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</si>
  <si>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</si>
  <si>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</si>
  <si>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</si>
  <si>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</si>
  <si>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</si>
  <si>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</si>
  <si>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</si>
  <si>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</si>
  <si>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</si>
  <si>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</si>
  <si>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</si>
  <si>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</si>
  <si>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</si>
  <si>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</si>
  <si>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</si>
  <si>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</si>
  <si>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</si>
  <si>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</si>
  <si>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</si>
  <si>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</si>
  <si>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</si>
  <si>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</si>
  <si>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</si>
  <si>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</si>
  <si>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</si>
  <si>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</si>
  <si>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</si>
  <si>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</si>
  <si>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</si>
  <si>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</si>
  <si>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</si>
  <si>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</si>
  <si>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</si>
  <si>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</si>
  <si>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</si>
  <si>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</si>
  <si>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</si>
  <si>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</si>
  <si>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</si>
  <si>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</si>
  <si>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</si>
  <si>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</si>
  <si>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</si>
  <si>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</si>
  <si>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</si>
  <si>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</si>
  <si>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</si>
  <si>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</si>
  <si>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</si>
  <si>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</si>
  <si>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</si>
  <si>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</si>
  <si>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</si>
  <si>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</si>
  <si>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</si>
  <si>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</si>
  <si>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</si>
  <si>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</si>
  <si>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</si>
  <si>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</si>
  <si>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</si>
  <si>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</si>
  <si>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</si>
  <si>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</si>
  <si>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</si>
  <si>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</si>
  <si>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</si>
  <si>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</si>
  <si>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</si>
  <si>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</si>
  <si>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</si>
  <si>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</si>
  <si>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</si>
  <si>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</si>
  <si>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</si>
  <si>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</si>
  <si>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</si>
  <si>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</si>
  <si>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</si>
  <si>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</si>
  <si>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</si>
  <si>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</si>
  <si>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</si>
  <si>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</si>
  <si>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</si>
  <si>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</si>
  <si>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</si>
  <si>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</si>
  <si>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</si>
  <si>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</si>
  <si>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</si>
  <si>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</si>
  <si>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</si>
  <si>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</si>
  <si>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</si>
  <si>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</si>
  <si>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</si>
  <si>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</si>
  <si>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</si>
  <si>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</si>
  <si>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</si>
  <si>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</si>
  <si>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</si>
  <si>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</si>
  <si>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</si>
  <si>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</si>
  <si>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</si>
  <si>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</si>
  <si>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</si>
  <si>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</si>
  <si>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</si>
  <si>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</si>
  <si>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</si>
  <si>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</si>
  <si>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</si>
  <si>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</si>
  <si>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</si>
  <si>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</si>
  <si>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</si>
  <si>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</si>
  <si>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</si>
  <si>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</si>
  <si>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</si>
  <si>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</si>
  <si>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</si>
  <si>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</si>
  <si>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</si>
  <si>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</si>
  <si>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</si>
  <si>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</si>
  <si>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</si>
  <si>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</si>
  <si>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</si>
  <si>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</si>
  <si>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</si>
  <si>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</si>
  <si>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</si>
  <si>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</si>
  <si>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</si>
  <si>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</si>
  <si>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</si>
  <si>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</si>
  <si>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</si>
  <si>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</si>
  <si>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</si>
  <si>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</si>
  <si>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</si>
  <si>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</si>
  <si>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</si>
  <si>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</si>
  <si>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</si>
  <si>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</si>
  <si>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</si>
  <si>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</si>
  <si>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</si>
  <si>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</si>
  <si>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</si>
  <si>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</si>
  <si>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</si>
  <si>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</si>
  <si>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</si>
  <si>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</si>
  <si>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</si>
  <si>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</si>
  <si>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</si>
  <si>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</si>
  <si>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</si>
  <si>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</si>
  <si>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</si>
  <si>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</si>
  <si>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</si>
  <si>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</si>
  <si>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</si>
  <si>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</si>
  <si>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</si>
  <si>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</si>
  <si>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</si>
  <si>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</si>
  <si>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</si>
  <si>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</si>
  <si>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</si>
  <si>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</si>
  <si>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</si>
  <si>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</si>
  <si>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</si>
  <si>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</si>
  <si>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</si>
  <si>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</si>
  <si>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</si>
  <si>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</si>
  <si>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</si>
  <si>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</si>
  <si>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</si>
  <si>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</si>
  <si>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</si>
  <si>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</si>
  <si>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</si>
  <si>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</si>
  <si>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</si>
  <si>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</si>
  <si>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</si>
  <si>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</si>
  <si>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</si>
  <si>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</si>
  <si>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</si>
  <si>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</si>
  <si>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</si>
  <si>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</si>
  <si>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</si>
  <si>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</si>
  <si>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</si>
  <si>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</si>
  <si>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</si>
  <si>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</si>
  <si>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</si>
  <si>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</si>
  <si>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</si>
  <si>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</si>
  <si>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</si>
  <si>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</si>
  <si>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</si>
  <si>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</si>
  <si>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</si>
  <si>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</si>
  <si>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</si>
  <si>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</si>
  <si>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</si>
  <si>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</si>
  <si>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</si>
  <si>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</si>
  <si>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</si>
  <si>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</si>
  <si>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</si>
  <si>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</si>
  <si>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</si>
  <si>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</si>
  <si>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</si>
  <si>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</si>
  <si>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</si>
  <si>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</si>
  <si>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</si>
  <si>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</si>
  <si>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</si>
  <si>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</si>
  <si>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</si>
  <si>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</si>
  <si>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</si>
  <si>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</si>
  <si>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</si>
  <si>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</si>
  <si>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</si>
  <si>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</si>
  <si>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</si>
  <si>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</si>
  <si>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</si>
  <si>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</si>
  <si>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</si>
  <si>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</si>
  <si>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</si>
  <si>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</si>
  <si>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</si>
  <si>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</si>
  <si>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</si>
  <si>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</si>
  <si>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</si>
  <si>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</si>
  <si>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</si>
  <si>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</si>
  <si>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</si>
  <si>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</si>
  <si>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</si>
  <si>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</si>
  <si>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</si>
  <si>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</si>
  <si>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</si>
  <si>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</si>
  <si>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</si>
  <si>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</si>
  <si>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</si>
  <si>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</si>
  <si>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</si>
  <si>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</si>
  <si>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</si>
  <si>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</si>
  <si>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</si>
  <si>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</si>
  <si>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</si>
  <si>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</si>
  <si>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</si>
  <si>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</si>
  <si>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</si>
  <si>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</si>
  <si>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</si>
  <si>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</si>
  <si>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</si>
  <si>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</si>
  <si>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</si>
  <si>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</si>
  <si>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</si>
  <si>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</si>
  <si>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</si>
  <si>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</si>
  <si>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</si>
  <si>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</si>
  <si>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</si>
  <si>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</si>
  <si>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</si>
  <si>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</si>
  <si>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</si>
  <si>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</si>
  <si>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</si>
  <si>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</si>
  <si>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</si>
  <si>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</si>
  <si>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</si>
  <si>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</si>
  <si>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</si>
  <si>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</si>
  <si>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</si>
  <si>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</si>
  <si>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</si>
  <si>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</si>
  <si>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</si>
  <si>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</si>
  <si>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</si>
  <si>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</si>
  <si>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</si>
  <si>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</si>
  <si>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</si>
  <si>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</si>
  <si>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</si>
  <si>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</si>
  <si>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</si>
  <si>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</si>
  <si>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</si>
  <si>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</si>
  <si>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</si>
  <si>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</si>
  <si>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</si>
  <si>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</si>
  <si>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</si>
  <si>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</si>
  <si>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</si>
  <si>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</si>
  <si>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</si>
  <si>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</si>
  <si>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</si>
  <si>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</si>
  <si>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</si>
  <si>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</si>
  <si>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</si>
  <si>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</si>
  <si>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</si>
  <si>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</si>
  <si>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</si>
  <si>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</si>
  <si>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</si>
  <si>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</si>
  <si>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</si>
  <si>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</si>
  <si>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</si>
  <si>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</si>
  <si>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</si>
  <si>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</si>
  <si>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</si>
  <si>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</si>
  <si>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</si>
  <si>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</si>
  <si>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</si>
  <si>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</si>
  <si>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</si>
  <si>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</si>
  <si>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</si>
  <si>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</si>
  <si>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</si>
  <si>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</si>
  <si>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</si>
  <si>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</si>
  <si>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</si>
  <si>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</si>
  <si>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</si>
  <si>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</si>
  <si>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</si>
  <si>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</si>
  <si>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</si>
  <si>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</si>
  <si>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</si>
  <si>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</si>
  <si>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</si>
  <si>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</si>
  <si>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</si>
  <si>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</si>
  <si>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</si>
  <si>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</si>
  <si>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</si>
  <si>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</si>
  <si>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</si>
  <si>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</si>
  <si>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</si>
  <si>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</si>
  <si>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</si>
  <si>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</si>
  <si>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</si>
  <si>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</si>
  <si>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</si>
  <si>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</si>
  <si>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</si>
  <si>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</si>
  <si>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</si>
  <si>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</si>
  <si>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</si>
  <si>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</si>
  <si>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</si>
  <si>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</si>
  <si>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</si>
  <si>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</si>
  <si>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</si>
  <si>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</si>
  <si>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</si>
  <si>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</si>
  <si>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</si>
  <si>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</si>
  <si>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</si>
  <si>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</si>
  <si>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</si>
  <si>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</si>
  <si>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</si>
  <si>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</si>
  <si>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</si>
  <si>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</si>
  <si>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</si>
  <si>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</si>
  <si>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</si>
  <si>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</si>
  <si>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</si>
  <si>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</si>
  <si>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</si>
  <si>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</si>
  <si>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</si>
  <si>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</si>
  <si>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</si>
  <si>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</si>
  <si>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</si>
  <si>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</si>
  <si>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</si>
  <si>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</si>
  <si>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</si>
  <si>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</si>
  <si>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</si>
  <si>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</si>
  <si>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</si>
  <si>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</si>
  <si>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</si>
  <si>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</si>
  <si>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</si>
  <si>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</si>
  <si>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</si>
  <si>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</si>
  <si>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</si>
  <si>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</si>
  <si>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</si>
  <si>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</si>
  <si>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</si>
  <si>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</si>
  <si>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</si>
  <si>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</si>
  <si>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</si>
  <si>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</si>
  <si>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</si>
  <si>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</si>
  <si>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</si>
  <si>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</si>
  <si>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</si>
  <si>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</si>
  <si>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</si>
  <si>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</si>
  <si>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</si>
  <si>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</si>
  <si>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</si>
  <si>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</si>
  <si>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</si>
  <si>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</si>
  <si>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</si>
  <si>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</si>
  <si>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</si>
  <si>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</si>
  <si>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</si>
  <si>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</si>
  <si>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</si>
  <si>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</si>
  <si>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</si>
  <si>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</si>
  <si>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</si>
  <si>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</si>
  <si>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</si>
  <si>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</si>
  <si>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</si>
  <si>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</si>
  <si>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</si>
  <si>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</si>
  <si>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</si>
  <si>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</si>
  <si>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</si>
  <si>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</si>
  <si>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</si>
  <si>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</si>
  <si>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</si>
  <si>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</si>
  <si>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</si>
  <si>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</si>
  <si>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</si>
  <si>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</si>
  <si>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</si>
  <si>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</si>
  <si>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</si>
  <si>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</si>
  <si>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</si>
  <si>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</si>
  <si>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</si>
  <si>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</si>
  <si>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</si>
  <si>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</si>
  <si>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</si>
  <si>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</si>
  <si>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</si>
  <si>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</si>
  <si>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</si>
  <si>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</si>
  <si>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</si>
  <si>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</si>
  <si>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</si>
  <si>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</si>
  <si>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</si>
  <si>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</si>
  <si>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</si>
  <si>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</si>
  <si>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</si>
  <si>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</si>
  <si>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</si>
  <si>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</si>
  <si>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</si>
  <si>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</si>
  <si>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</si>
  <si>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</si>
  <si>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</si>
  <si>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</si>
  <si>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</si>
  <si>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</si>
  <si>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</si>
  <si>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</si>
  <si>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</si>
  <si>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</si>
  <si>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</si>
  <si>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</si>
  <si>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</si>
  <si>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</si>
  <si>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</si>
  <si>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</si>
  <si>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</si>
  <si>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</si>
  <si>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</si>
  <si>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</si>
  <si>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</si>
  <si>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</si>
  <si>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</si>
  <si>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</si>
  <si>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</si>
  <si>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</si>
  <si>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</si>
  <si>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</si>
  <si>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</si>
  <si>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</si>
  <si>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</si>
  <si>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</si>
  <si>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</si>
  <si>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</si>
  <si>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</si>
  <si>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</si>
  <si>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</si>
  <si>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</si>
  <si>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</si>
  <si>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</si>
  <si>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</si>
  <si>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</si>
  <si>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</si>
  <si>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</si>
  <si>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</si>
  <si>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</si>
  <si>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</si>
  <si>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</si>
  <si>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</si>
  <si>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</si>
  <si>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</si>
  <si>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</si>
  <si>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</si>
  <si>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</si>
  <si>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</si>
  <si>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</si>
  <si>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</si>
  <si>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</si>
  <si>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</si>
  <si>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</si>
  <si>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</si>
  <si>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</si>
  <si>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</si>
  <si>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</si>
  <si>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</si>
  <si>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</si>
  <si>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</si>
  <si>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</si>
  <si>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</si>
  <si>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</si>
  <si>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</si>
  <si>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</si>
  <si>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</si>
  <si>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</si>
  <si>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</si>
  <si>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</si>
  <si>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</si>
  <si>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</si>
  <si>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</si>
  <si>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</si>
  <si>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</si>
  <si>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</si>
  <si>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</si>
  <si>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</si>
  <si>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</si>
  <si>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</si>
  <si>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</si>
  <si>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</si>
  <si>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</si>
  <si>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</si>
  <si>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</si>
  <si>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</si>
  <si>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</si>
  <si>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</si>
  <si>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</si>
  <si>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</si>
  <si>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</si>
  <si>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</si>
  <si>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</si>
  <si>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</si>
  <si>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</si>
  <si>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</si>
  <si>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</si>
  <si>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</si>
  <si>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</si>
  <si>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</si>
  <si>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</si>
  <si>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</si>
  <si>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</si>
  <si>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</si>
  <si>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</si>
  <si>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</si>
  <si>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</si>
  <si>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</si>
  <si>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</si>
  <si>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</si>
  <si>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</si>
  <si>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</si>
  <si>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</si>
  <si>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</si>
  <si>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</si>
  <si>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</si>
  <si>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</si>
  <si>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</si>
  <si>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</si>
  <si>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</si>
  <si>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</si>
  <si>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</si>
  <si>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</si>
  <si>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</si>
  <si>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</si>
  <si>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</si>
  <si>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</si>
  <si>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</si>
  <si>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</si>
  <si>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</si>
  <si>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</si>
  <si>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</si>
  <si>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</si>
  <si>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</si>
  <si>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</si>
  <si>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</si>
  <si>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</si>
  <si>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</si>
  <si>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</si>
  <si>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</si>
  <si>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</si>
  <si>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</si>
  <si>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</si>
  <si>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</si>
  <si>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</si>
  <si>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</si>
  <si>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</si>
  <si>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</si>
  <si>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</si>
  <si>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</si>
  <si>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</si>
  <si>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</si>
  <si>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</si>
  <si>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</si>
  <si>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</si>
  <si>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</si>
  <si>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</si>
  <si>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</si>
  <si>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</si>
  <si>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</si>
  <si>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</si>
  <si>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</si>
  <si>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</si>
  <si>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</si>
  <si>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</si>
  <si>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</si>
  <si>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</si>
  <si>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</si>
  <si>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</si>
  <si>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</si>
  <si>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</si>
  <si>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</si>
  <si>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</si>
  <si>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</si>
  <si>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</si>
  <si>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</si>
  <si>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</si>
  <si>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</si>
  <si>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</si>
  <si>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</si>
  <si>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</si>
  <si>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</si>
  <si>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</si>
  <si>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</si>
  <si>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</si>
  <si>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</si>
  <si>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</si>
  <si>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</si>
  <si>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</si>
  <si>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</si>
  <si>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</si>
  <si>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</si>
  <si>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</si>
  <si>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</si>
  <si>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</si>
  <si>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</si>
  <si>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</si>
  <si>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</si>
  <si>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</si>
  <si>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</si>
  <si>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</si>
  <si>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</si>
  <si>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</si>
  <si>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</si>
  <si>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</si>
  <si>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</si>
  <si>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</si>
  <si>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</si>
  <si>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</si>
  <si>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</si>
  <si>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</si>
  <si>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</si>
  <si>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</si>
  <si>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</si>
  <si>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</si>
  <si>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</si>
  <si>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</si>
  <si>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</si>
  <si>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</si>
  <si>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</si>
  <si>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</si>
  <si>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</si>
  <si>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</si>
  <si>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</si>
  <si>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</si>
  <si>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</si>
  <si>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</si>
  <si>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</si>
  <si>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</si>
  <si>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</si>
  <si>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</si>
  <si>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</si>
  <si>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</si>
  <si>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</si>
  <si>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</si>
  <si>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</si>
  <si>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</si>
  <si>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</si>
  <si>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</si>
  <si>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</si>
  <si>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</si>
  <si>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</si>
  <si>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</si>
  <si>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</si>
  <si>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</si>
  <si>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</si>
  <si>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</si>
  <si>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</si>
  <si>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</si>
  <si>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</si>
  <si>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</si>
  <si>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</si>
  <si>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</si>
  <si>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</si>
  <si>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</si>
  <si>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</si>
  <si>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</si>
  <si>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</si>
  <si>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</si>
  <si>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</si>
  <si>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</si>
  <si>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</si>
  <si>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</si>
  <si>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</si>
  <si>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</si>
  <si>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</si>
  <si>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</si>
  <si>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</si>
  <si>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</si>
  <si>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</si>
  <si>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</si>
  <si>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</si>
  <si>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</si>
  <si>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</si>
  <si>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</si>
  <si>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</si>
  <si>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</si>
  <si>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</si>
  <si>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</si>
  <si>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</si>
  <si>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</si>
  <si>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</si>
  <si>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</si>
  <si>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</si>
  <si>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</si>
  <si>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</si>
  <si>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</si>
  <si>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</si>
  <si>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</si>
  <si>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</si>
  <si>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</si>
  <si>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</si>
  <si>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</si>
  <si>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</si>
  <si>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</si>
  <si>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</si>
  <si>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</si>
  <si>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</si>
  <si>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</si>
  <si>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</si>
  <si>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</si>
  <si>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</si>
  <si>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</si>
  <si>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</si>
  <si>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</si>
  <si>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</si>
  <si>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</si>
  <si>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</si>
  <si>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</si>
  <si>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</si>
  <si>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</si>
  <si>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</si>
  <si>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</si>
  <si>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</si>
  <si>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</si>
  <si>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</si>
  <si>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</si>
  <si>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</si>
  <si>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</si>
  <si>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</si>
  <si>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</si>
  <si>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</si>
  <si>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</si>
  <si>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</si>
  <si>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</si>
  <si>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</si>
  <si>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</si>
  <si>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</si>
  <si>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</si>
  <si>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</si>
  <si>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</si>
  <si>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</si>
  <si>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</si>
  <si>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</si>
  <si>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</si>
  <si>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</si>
  <si>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</si>
  <si>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</si>
  <si>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</si>
  <si>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</si>
  <si>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</si>
  <si>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</si>
  <si>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</si>
  <si>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</si>
  <si>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</si>
  <si>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</si>
  <si>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</si>
  <si>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</si>
  <si>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</si>
  <si>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</si>
  <si>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</si>
  <si>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</si>
  <si>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</si>
  <si>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</si>
  <si>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</si>
  <si>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</si>
  <si>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</si>
  <si>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</si>
  <si>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</si>
  <si>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</si>
  <si>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</si>
  <si>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</si>
  <si>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</si>
  <si>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</si>
  <si>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</si>
  <si>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</si>
  <si>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</si>
  <si>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</si>
  <si>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</si>
  <si>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</si>
  <si>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</si>
  <si>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</si>
  <si>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</si>
  <si>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</si>
  <si>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</si>
  <si>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</si>
  <si>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</si>
  <si>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</si>
  <si>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</si>
  <si>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</si>
  <si>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</si>
  <si>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</si>
  <si>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</si>
  <si>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</si>
  <si>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</si>
  <si>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</si>
  <si>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</si>
  <si>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</si>
  <si>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</si>
  <si>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</si>
  <si>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</si>
  <si>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</si>
  <si>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</si>
  <si>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</si>
  <si>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</si>
  <si>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</si>
  <si>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</si>
  <si>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</si>
  <si>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</si>
  <si>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</si>
  <si>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</si>
  <si>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</si>
  <si>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</si>
  <si>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</si>
  <si>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</si>
  <si>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</si>
  <si>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</si>
  <si>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</si>
  <si>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</si>
  <si>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</si>
  <si>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</si>
  <si>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</si>
  <si>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</si>
  <si>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</si>
  <si>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</si>
  <si>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</si>
  <si>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</si>
  <si>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</si>
  <si>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</si>
  <si>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</si>
  <si>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</si>
  <si>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</si>
  <si>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</si>
  <si>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</si>
  <si>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</si>
  <si>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</si>
  <si>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</si>
  <si>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</si>
  <si>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</si>
  <si>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</si>
  <si>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</si>
  <si>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</si>
  <si>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</si>
  <si>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</si>
  <si>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</si>
  <si>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</si>
  <si>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</si>
  <si>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</si>
  <si>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</si>
  <si>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</si>
  <si>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</si>
  <si>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</si>
  <si>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</si>
  <si>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</si>
  <si>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</si>
  <si>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</si>
  <si>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</si>
  <si>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</si>
  <si>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</si>
  <si>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</si>
  <si>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</si>
  <si>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</si>
  <si>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</si>
  <si>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</si>
  <si>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</si>
  <si>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</si>
  <si>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</si>
  <si>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</si>
  <si>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</si>
  <si>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</si>
  <si>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</si>
  <si>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</si>
  <si>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</si>
  <si>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</si>
  <si>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</si>
  <si>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</si>
  <si>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</si>
  <si>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</si>
  <si>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</si>
  <si>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</si>
  <si>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</si>
  <si>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</si>
  <si>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</si>
  <si>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</si>
  <si>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</si>
  <si>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</si>
  <si>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</si>
  <si>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</si>
  <si>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</si>
  <si>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</si>
  <si>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</si>
  <si>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</si>
  <si>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</si>
  <si>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</si>
  <si>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</si>
  <si>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</si>
  <si>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</si>
  <si>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</si>
  <si>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</si>
  <si>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</si>
  <si>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</si>
  <si>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</si>
  <si>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</si>
  <si>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</si>
  <si>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</si>
  <si>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</si>
  <si>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</si>
  <si>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</si>
  <si>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</si>
  <si>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</si>
  <si>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</si>
  <si>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</si>
  <si>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</si>
  <si>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</si>
  <si>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</si>
  <si>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</si>
  <si>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</si>
  <si>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</si>
  <si>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</si>
  <si>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</si>
  <si>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</si>
  <si>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</si>
  <si>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</si>
  <si>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</si>
  <si>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</si>
  <si>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</si>
  <si>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</si>
  <si>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</si>
  <si>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</si>
  <si>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</si>
  <si>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</si>
  <si>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</si>
  <si>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</si>
  <si>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</si>
  <si>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</si>
  <si>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</si>
  <si>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</si>
  <si>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</si>
  <si>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</si>
  <si>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</si>
  <si>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</si>
  <si>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</si>
  <si>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</si>
  <si>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</si>
  <si>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</si>
  <si>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</si>
  <si>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</si>
  <si>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</si>
  <si>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</si>
  <si>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</si>
  <si>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</si>
  <si>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</si>
  <si>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</si>
  <si>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</si>
  <si>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</si>
  <si>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</si>
  <si>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</si>
  <si>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</si>
  <si>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</si>
  <si>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</si>
  <si>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</si>
  <si>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</si>
  <si>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</si>
  <si>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</si>
  <si>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</si>
  <si>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</si>
  <si>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</si>
  <si>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</si>
  <si>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</si>
  <si>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</si>
  <si>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</si>
  <si>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</si>
  <si>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</si>
  <si>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</si>
  <si>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</si>
  <si>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</si>
  <si>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</si>
  <si>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</si>
  <si>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</si>
  <si>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</si>
  <si>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</si>
  <si>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</si>
  <si>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</si>
  <si>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</si>
  <si>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</si>
  <si>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</si>
  <si>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</si>
  <si>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</si>
  <si>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</si>
  <si>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</si>
  <si>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</si>
  <si>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</si>
  <si>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</si>
  <si>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</si>
  <si>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</si>
  <si>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</si>
  <si>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</si>
  <si>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</si>
  <si>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</si>
  <si>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</si>
  <si>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</si>
  <si>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</si>
  <si>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</si>
  <si>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</si>
  <si>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</si>
  <si>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</si>
  <si>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</si>
  <si>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</si>
  <si>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</si>
  <si>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</si>
  <si>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</si>
  <si>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</si>
  <si>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</si>
  <si>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</si>
  <si>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</si>
  <si>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</si>
  <si>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</si>
  <si>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</si>
  <si>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</si>
  <si>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</si>
  <si>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</si>
  <si>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</si>
  <si>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</si>
  <si>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</si>
  <si>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</si>
  <si>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</si>
  <si>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</si>
  <si>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</si>
  <si>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</si>
  <si>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</si>
  <si>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</si>
  <si>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</si>
  <si>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</si>
  <si>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</si>
  <si>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</si>
  <si>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</si>
  <si>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</si>
  <si>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</si>
  <si>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</si>
  <si>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</si>
  <si>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</si>
  <si>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</si>
  <si>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</si>
  <si>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</si>
  <si>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</si>
  <si>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</si>
  <si>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</si>
  <si>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</si>
  <si>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</si>
  <si>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</si>
  <si>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</si>
  <si>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</si>
  <si>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</si>
  <si>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</si>
  <si>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</si>
  <si>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</si>
  <si>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</si>
  <si>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</si>
  <si>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</si>
  <si>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</si>
  <si>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</si>
  <si>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</si>
  <si>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</si>
  <si>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</si>
  <si>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</si>
  <si>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</si>
  <si>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</si>
  <si>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</si>
  <si>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</si>
  <si>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</si>
  <si>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</si>
  <si>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</si>
  <si>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</si>
  <si>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</si>
  <si>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</si>
  <si>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</si>
  <si>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</si>
  <si>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</si>
  <si>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</si>
  <si>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</si>
  <si>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</si>
  <si>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</si>
  <si>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</si>
  <si>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</si>
  <si>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</si>
  <si>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</si>
  <si>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</si>
  <si>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</si>
  <si>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</si>
  <si>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</si>
  <si>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</si>
  <si>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</si>
  <si>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</si>
  <si>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</si>
  <si>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</si>
  <si>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</si>
  <si>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</si>
  <si>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</si>
  <si>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</si>
  <si>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</si>
  <si>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</si>
  <si>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</si>
  <si>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</si>
  <si>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</si>
  <si>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</si>
  <si>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</si>
  <si>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</si>
  <si>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</si>
  <si>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</si>
  <si>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</si>
  <si>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</si>
  <si>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</si>
  <si>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</si>
  <si>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</si>
  <si>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</si>
  <si>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</si>
  <si>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</si>
  <si>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</si>
  <si>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</si>
  <si>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</si>
  <si>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</si>
  <si>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</si>
  <si>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</si>
  <si>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</si>
  <si>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</si>
  <si>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</si>
  <si>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</si>
  <si>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</si>
  <si>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</si>
  <si>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</si>
  <si>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</si>
  <si>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</si>
  <si>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</si>
  <si>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</si>
  <si>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</si>
  <si>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</si>
  <si>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</si>
  <si>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</si>
  <si>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</si>
  <si>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</si>
  <si>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</si>
  <si>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</si>
  <si>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</si>
  <si>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</si>
  <si>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</si>
  <si>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</si>
  <si>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</si>
  <si>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</si>
  <si>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</si>
  <si>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</si>
  <si>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</si>
  <si>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</si>
  <si>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</si>
  <si>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</si>
  <si>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</si>
  <si>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</si>
  <si>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</si>
  <si>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</si>
  <si>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</si>
  <si>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</si>
  <si>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</si>
  <si>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</si>
  <si>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</si>
  <si>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</si>
  <si>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</si>
  <si>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</si>
  <si>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</si>
  <si>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</si>
  <si>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</si>
  <si>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</si>
  <si>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</si>
  <si>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</si>
  <si>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</si>
  <si>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</si>
  <si>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</si>
  <si>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</si>
  <si>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</si>
  <si>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</si>
  <si>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</si>
  <si>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</si>
  <si>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</si>
  <si>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</si>
  <si>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</si>
  <si>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</si>
  <si>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</si>
  <si>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</si>
  <si>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</si>
  <si>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</si>
  <si>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</si>
  <si>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</si>
  <si>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</si>
  <si>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</si>
  <si>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</si>
  <si>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</si>
  <si>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</si>
  <si>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</si>
  <si>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</si>
  <si>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</si>
  <si>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</si>
  <si>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</si>
  <si>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</si>
  <si>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</si>
  <si>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</si>
  <si>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</si>
  <si>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</si>
  <si>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</si>
  <si>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</si>
  <si>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</si>
  <si>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</si>
  <si>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</si>
  <si>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</si>
  <si>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</si>
  <si>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</si>
  <si>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</si>
  <si>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</si>
  <si>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</si>
  <si>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</si>
  <si>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</si>
  <si>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</si>
  <si>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</si>
  <si>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</si>
  <si>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</si>
  <si>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</si>
  <si>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</si>
  <si>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</si>
  <si>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</si>
  <si>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</si>
  <si>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</si>
  <si>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</si>
  <si>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</si>
  <si>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</si>
  <si>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</si>
  <si>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</si>
  <si>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</si>
  <si>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</si>
  <si>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</si>
  <si>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</si>
  <si>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</si>
  <si>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</si>
  <si>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</si>
  <si>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</si>
  <si>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</si>
  <si>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</si>
  <si>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</si>
  <si>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</si>
  <si>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</si>
  <si>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</si>
  <si>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</si>
  <si>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</si>
  <si>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</si>
  <si>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</si>
  <si>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</si>
  <si>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</si>
  <si>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</si>
  <si>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</si>
  <si>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</si>
  <si>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</si>
  <si>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</si>
  <si>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</si>
  <si>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</si>
  <si>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</si>
  <si>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</si>
  <si>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</si>
  <si>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</si>
  <si>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</si>
  <si>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</si>
  <si>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</si>
  <si>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</si>
  <si>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</si>
  <si>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</si>
  <si>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</si>
  <si>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</si>
  <si>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</si>
  <si>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</si>
  <si>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</si>
  <si>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</si>
  <si>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</si>
  <si>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</si>
  <si>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</si>
  <si>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</si>
  <si>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</si>
  <si>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</si>
  <si>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</si>
  <si>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</si>
  <si>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</si>
  <si>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</si>
  <si>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</si>
  <si>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</si>
  <si>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</si>
  <si>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</si>
  <si>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</si>
  <si>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</si>
  <si>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</si>
  <si>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</si>
  <si>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</si>
  <si>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</si>
  <si>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</si>
  <si>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</si>
  <si>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</si>
  <si>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</si>
  <si>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</si>
  <si>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</si>
  <si>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</si>
  <si>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</si>
  <si>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</si>
  <si>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</si>
  <si>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</si>
  <si>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</si>
  <si>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</si>
  <si>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</si>
  <si>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</si>
  <si>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</si>
  <si>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</si>
  <si>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</si>
  <si>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</si>
  <si>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</si>
  <si>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</si>
  <si>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</si>
  <si>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</si>
  <si>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</si>
  <si>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</si>
  <si>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</si>
  <si>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</si>
  <si>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</si>
  <si>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</si>
  <si>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</si>
  <si>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</si>
  <si>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</si>
  <si>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</si>
  <si>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</si>
  <si>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</si>
  <si>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</si>
  <si>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</si>
  <si>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</si>
  <si>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</si>
  <si>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</si>
  <si>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</si>
  <si>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</si>
  <si>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</si>
  <si>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</si>
  <si>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</si>
  <si>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</si>
  <si>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</si>
  <si>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</si>
  <si>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</si>
  <si>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</si>
  <si>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</si>
  <si>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</si>
  <si>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</si>
  <si>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</si>
  <si>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</si>
  <si>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</si>
  <si>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</si>
  <si>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</si>
  <si>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</si>
  <si>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</si>
  <si>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</si>
  <si>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</si>
  <si>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</si>
  <si>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</si>
  <si>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</si>
  <si>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</si>
  <si>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</si>
  <si>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</si>
  <si>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</si>
  <si>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</si>
  <si>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</si>
  <si>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</si>
  <si>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</si>
  <si>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</si>
  <si>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</si>
  <si>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</si>
  <si>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</si>
  <si>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</si>
  <si>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</si>
  <si>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</si>
  <si>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</si>
  <si>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</si>
  <si>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</si>
  <si>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</si>
  <si>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</si>
  <si>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</si>
  <si>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</si>
  <si>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</si>
  <si>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</si>
  <si>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</si>
  <si>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</si>
  <si>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</si>
  <si>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</si>
  <si>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</si>
  <si>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</si>
  <si>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</si>
  <si>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</si>
  <si>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</si>
  <si>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</si>
  <si>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</si>
  <si>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</si>
  <si>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</si>
  <si>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</si>
  <si>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</si>
  <si>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</si>
  <si>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</si>
  <si>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</si>
  <si>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</si>
  <si>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</si>
  <si>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</si>
  <si>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</si>
  <si>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</si>
  <si>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</si>
  <si>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</si>
  <si>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</si>
  <si>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</si>
  <si>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</si>
  <si>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</si>
  <si>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</si>
  <si>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</si>
  <si>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</si>
  <si>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</si>
  <si>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</si>
  <si>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</si>
  <si>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</si>
  <si>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</si>
  <si>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</si>
  <si>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</si>
  <si>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</si>
  <si>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</si>
  <si>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</si>
  <si>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</si>
  <si>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</si>
  <si>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</si>
  <si>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</si>
  <si>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</si>
  <si>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</si>
  <si>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</si>
  <si>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</si>
  <si>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</si>
  <si>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</si>
  <si>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</si>
  <si>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</si>
  <si>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</si>
  <si>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</si>
  <si>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</si>
  <si>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</si>
  <si>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</si>
  <si>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</si>
  <si>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</si>
  <si>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</si>
  <si>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</si>
  <si>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</si>
  <si>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</si>
  <si>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</si>
  <si>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</si>
  <si>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</si>
  <si>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</si>
  <si>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</si>
  <si>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</si>
  <si>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</si>
  <si>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</si>
  <si>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</si>
  <si>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</si>
  <si>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</si>
  <si>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</si>
  <si>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</si>
  <si>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</si>
  <si>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</si>
  <si>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</si>
  <si>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</si>
  <si>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</si>
  <si>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</si>
  <si>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</si>
  <si>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</si>
  <si>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</si>
  <si>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</si>
  <si>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</si>
  <si>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</si>
  <si>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</si>
  <si>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</si>
  <si>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</si>
  <si>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</si>
  <si>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</si>
  <si>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</si>
  <si>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</si>
  <si>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</si>
  <si>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</si>
  <si>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</si>
  <si>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</si>
  <si>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</si>
  <si>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</si>
  <si>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</si>
  <si>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</si>
  <si>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</si>
  <si>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</si>
  <si>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</si>
  <si>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</si>
  <si>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</si>
  <si>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</si>
  <si>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</si>
  <si>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</si>
  <si>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</si>
  <si>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</si>
  <si>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</si>
  <si>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</si>
  <si>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</si>
  <si>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</si>
  <si>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</si>
  <si>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</si>
  <si>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</si>
  <si>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</si>
  <si>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</si>
  <si>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</si>
  <si>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</si>
  <si>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</si>
  <si>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</si>
  <si>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</si>
  <si>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</si>
  <si>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</si>
  <si>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</si>
  <si>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</si>
  <si>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</si>
  <si>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</si>
  <si>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</si>
  <si>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</si>
  <si>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</si>
  <si>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</si>
  <si>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</si>
  <si>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</si>
  <si>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</si>
  <si>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</si>
  <si>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</si>
  <si>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</si>
  <si>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</si>
  <si>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</si>
  <si>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</si>
  <si>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</si>
  <si>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</si>
  <si>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</si>
  <si>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</si>
  <si>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</si>
  <si>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</si>
  <si>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</si>
  <si>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</si>
  <si>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</si>
  <si>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</si>
  <si>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</si>
  <si>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</si>
  <si>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</si>
  <si>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</si>
  <si>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</si>
  <si>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</si>
  <si>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</si>
  <si>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</si>
  <si>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</si>
  <si>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</si>
  <si>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</si>
  <si>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</si>
  <si>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</si>
  <si>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</si>
  <si>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</si>
  <si>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</si>
  <si>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</si>
  <si>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</si>
  <si>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</si>
  <si>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</si>
  <si>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</si>
  <si>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</si>
  <si>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</si>
  <si>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</si>
  <si>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</si>
  <si>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</si>
  <si>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</si>
  <si>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</si>
  <si>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</si>
  <si>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</si>
  <si>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</si>
  <si>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</si>
  <si>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</si>
  <si>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</si>
  <si>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</si>
  <si>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</si>
  <si>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</si>
  <si>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</si>
  <si>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</si>
  <si>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</si>
  <si>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</si>
  <si>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</si>
  <si>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</si>
  <si>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</si>
  <si>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</si>
  <si>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</si>
  <si>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</si>
  <si>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</si>
  <si>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</si>
  <si>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</si>
  <si>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</si>
  <si>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</si>
  <si>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</si>
  <si>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</si>
  <si>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</si>
  <si>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</si>
  <si>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</si>
  <si>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</si>
  <si>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</si>
  <si>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</si>
  <si>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</si>
  <si>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</si>
  <si>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</si>
  <si>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</si>
  <si>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</si>
  <si>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</si>
  <si>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</si>
  <si>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</si>
  <si>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</si>
  <si>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</si>
  <si>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</si>
  <si>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</si>
  <si>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</si>
  <si>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</si>
  <si>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</si>
  <si>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</si>
  <si>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</si>
  <si>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</si>
  <si>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</si>
  <si>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</si>
  <si>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</si>
  <si>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</si>
  <si>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</si>
  <si>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</si>
  <si>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</si>
  <si>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</si>
  <si>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</si>
  <si>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</si>
  <si>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</si>
  <si>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</si>
  <si>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</si>
  <si>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</si>
  <si>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</si>
  <si>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</si>
  <si>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</si>
  <si>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</si>
  <si>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</si>
  <si>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</si>
  <si>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</si>
  <si>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</si>
  <si>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</si>
  <si>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</si>
  <si>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</si>
  <si>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</si>
  <si>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</si>
  <si>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</si>
  <si>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</si>
  <si>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</si>
  <si>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</si>
  <si>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</si>
  <si>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</si>
  <si>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</si>
  <si>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</si>
  <si>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</si>
  <si>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</si>
  <si>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</si>
  <si>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</si>
  <si>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</si>
  <si>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</si>
  <si>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</si>
  <si>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</si>
  <si>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</si>
  <si>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</si>
  <si>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</si>
  <si>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</si>
  <si>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</si>
  <si>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</si>
  <si>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</si>
  <si>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</si>
  <si>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</si>
  <si>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</si>
  <si>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</si>
  <si>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</si>
  <si>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</si>
  <si>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</si>
  <si>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</si>
  <si>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</si>
  <si>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</si>
  <si>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</si>
  <si>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</si>
  <si>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</si>
  <si>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</si>
  <si>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</si>
  <si>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</si>
  <si>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</si>
  <si>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</si>
  <si>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</si>
  <si>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</si>
  <si>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</si>
  <si>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</si>
  <si>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</si>
  <si>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</si>
  <si>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</si>
  <si>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</si>
  <si>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</si>
  <si>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</si>
  <si>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</si>
  <si>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</si>
  <si>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</si>
  <si>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</si>
  <si>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</si>
  <si>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</si>
  <si>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</si>
  <si>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</si>
  <si>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</si>
  <si>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</si>
  <si>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</si>
  <si>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</si>
  <si>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</si>
  <si>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</si>
  <si>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</si>
  <si>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</si>
  <si>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</si>
  <si>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</si>
  <si>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</si>
  <si>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</si>
  <si>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</si>
  <si>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</si>
  <si>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</si>
  <si>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</si>
  <si>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</si>
  <si>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</si>
  <si>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</si>
  <si>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</si>
  <si>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</si>
  <si>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</si>
  <si>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</si>
  <si>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</si>
  <si>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</si>
  <si>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</si>
  <si>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</si>
  <si>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</si>
  <si>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</si>
  <si>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</si>
  <si>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</si>
  <si>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</si>
  <si>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</si>
  <si>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</si>
  <si>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</si>
  <si>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</si>
  <si>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</si>
  <si>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</si>
  <si>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</si>
  <si>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</si>
  <si>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</si>
  <si>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</si>
  <si>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</si>
  <si>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</si>
  <si>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</si>
  <si>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</si>
  <si>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</si>
  <si>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</si>
  <si>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</si>
  <si>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</si>
  <si>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</si>
  <si>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</si>
  <si>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</si>
  <si>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</si>
  <si>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</si>
  <si>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</si>
  <si>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</si>
  <si>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</si>
  <si>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</si>
  <si>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</si>
  <si>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</si>
  <si>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</si>
  <si>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</si>
  <si>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</si>
  <si>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</si>
  <si>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</si>
  <si>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</si>
  <si>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</si>
  <si>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</si>
  <si>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</si>
  <si>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</si>
  <si>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</si>
  <si>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</si>
  <si>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</si>
  <si>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</si>
  <si>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</si>
  <si>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</si>
  <si>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</si>
  <si>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</si>
  <si>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</si>
  <si>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</si>
  <si>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</si>
  <si>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</si>
  <si>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</si>
  <si>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</si>
  <si>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</si>
  <si>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</si>
  <si>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</si>
  <si>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</si>
  <si>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</si>
  <si>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</si>
  <si>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</si>
  <si>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</si>
  <si>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</si>
  <si>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</si>
  <si>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</si>
  <si>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</si>
  <si>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</si>
  <si>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</si>
  <si>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</si>
  <si>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</si>
  <si>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</si>
  <si>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</si>
  <si>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</si>
  <si>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</si>
  <si>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</si>
  <si>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</si>
  <si>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</si>
  <si>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</si>
  <si>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</si>
  <si>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</si>
  <si>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</si>
  <si>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</si>
  <si>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</si>
  <si>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</si>
  <si>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</si>
  <si>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</si>
  <si>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</si>
  <si>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</si>
  <si>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</si>
  <si>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</si>
  <si>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</si>
  <si>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</si>
  <si>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</si>
  <si>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</si>
  <si>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</si>
  <si>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</si>
  <si>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</si>
  <si>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</si>
  <si>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</si>
  <si>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</si>
  <si>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</si>
  <si>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</si>
  <si>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</si>
  <si>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</si>
  <si>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</si>
  <si>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</si>
  <si>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</si>
  <si>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</si>
  <si>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</si>
  <si>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</si>
  <si>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</si>
  <si>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</si>
  <si>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</si>
  <si>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</si>
  <si>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</si>
  <si>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</si>
  <si>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</si>
  <si>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</si>
  <si>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</si>
  <si>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</si>
  <si>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</si>
  <si>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</si>
  <si>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</si>
  <si>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</si>
  <si>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</si>
  <si>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</si>
  <si>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</si>
  <si>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</si>
  <si>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</si>
  <si>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</si>
  <si>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</si>
  <si>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</si>
  <si>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</si>
  <si>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</si>
  <si>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</si>
  <si>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</si>
  <si>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</si>
  <si>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</si>
  <si>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</si>
  <si>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</si>
  <si>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</si>
  <si>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</si>
  <si>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</si>
  <si>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</si>
  <si>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</si>
  <si>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</si>
  <si>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</si>
  <si>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</si>
  <si>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</si>
  <si>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</si>
  <si>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</si>
  <si>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</si>
  <si>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</si>
  <si>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</si>
  <si>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</si>
  <si>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</si>
  <si>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</si>
  <si>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</si>
  <si>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</si>
  <si>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</si>
  <si>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</si>
  <si>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</si>
  <si>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</si>
  <si>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</si>
  <si>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</si>
  <si>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</si>
  <si>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</si>
  <si>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</si>
  <si>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</si>
  <si>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</si>
  <si>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</si>
  <si>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</si>
  <si>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</si>
  <si>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</si>
  <si>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</si>
  <si>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</si>
  <si>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</si>
  <si>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</si>
  <si>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</si>
  <si>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</si>
  <si>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</si>
  <si>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</si>
  <si>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</si>
  <si>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</si>
  <si>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</si>
  <si>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</si>
  <si>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</si>
  <si>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</si>
  <si>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</si>
  <si>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</si>
  <si>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</si>
  <si>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</si>
  <si>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</si>
  <si>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</si>
  <si>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</si>
  <si>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</si>
  <si>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</si>
  <si>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</si>
  <si>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</si>
  <si>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</si>
  <si>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</si>
  <si>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</si>
  <si>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</si>
  <si>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</si>
  <si>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</si>
  <si>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</si>
  <si>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</si>
  <si>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</si>
  <si>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</si>
  <si>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</si>
  <si>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</si>
  <si>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</si>
  <si>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</si>
  <si>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</si>
  <si>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</si>
  <si>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</si>
  <si>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</si>
  <si>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</si>
  <si>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</si>
  <si>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</si>
  <si>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</si>
  <si>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</si>
  <si>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</si>
  <si>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</si>
  <si>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</si>
  <si>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</si>
  <si>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</si>
  <si>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</si>
  <si>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</si>
  <si>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</si>
  <si>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</si>
  <si>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</si>
  <si>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</si>
  <si>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</si>
  <si>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</si>
  <si>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</si>
  <si>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</si>
  <si>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</si>
  <si>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</si>
  <si>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</si>
  <si>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</si>
  <si>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</si>
  <si>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</si>
  <si>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</si>
  <si>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</si>
  <si>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</si>
  <si>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</si>
  <si>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</si>
  <si>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</si>
  <si>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</si>
  <si>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</si>
  <si>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</si>
  <si>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</si>
  <si>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</si>
  <si>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</si>
  <si>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</si>
  <si>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</si>
  <si>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</si>
  <si>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</si>
  <si>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</si>
  <si>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</si>
  <si>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</si>
  <si>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</si>
  <si>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</si>
  <si>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</si>
  <si>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</si>
  <si>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</si>
  <si>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</si>
  <si>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</si>
  <si>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</si>
  <si>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</si>
  <si>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</si>
  <si>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</si>
  <si>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</si>
  <si>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</si>
  <si>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</si>
  <si>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</si>
  <si>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</si>
  <si>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</si>
  <si>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</si>
  <si>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</si>
  <si>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</si>
  <si>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</si>
  <si>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</si>
  <si>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</si>
  <si>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</si>
  <si>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</si>
  <si>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</si>
  <si>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</si>
  <si>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</si>
  <si>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</si>
  <si>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</si>
  <si>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</si>
  <si>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</si>
  <si>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</si>
  <si>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</si>
  <si>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</si>
  <si>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</si>
  <si>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</si>
  <si>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</si>
  <si>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</si>
  <si>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</si>
  <si>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</si>
  <si>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</si>
  <si>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</si>
  <si>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</si>
  <si>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</si>
  <si>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</si>
  <si>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</si>
  <si>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</si>
  <si>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</si>
  <si>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</si>
  <si>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</si>
  <si>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</si>
  <si>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</si>
  <si>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</si>
  <si>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</si>
  <si>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</si>
  <si>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</si>
  <si>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</si>
  <si>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</si>
  <si>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</si>
  <si>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</si>
  <si>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</si>
  <si>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</si>
  <si>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</si>
  <si>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</si>
  <si>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</si>
  <si>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</si>
  <si>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</si>
  <si>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</si>
  <si>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</si>
  <si>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</si>
  <si>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</si>
  <si>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</si>
  <si>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</si>
  <si>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</si>
  <si>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</si>
  <si>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</si>
  <si>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</si>
  <si>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</si>
  <si>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</si>
  <si>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</si>
  <si>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</si>
  <si>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</si>
  <si>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</si>
  <si>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</si>
  <si>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</si>
  <si>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</si>
  <si>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</si>
  <si>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</si>
  <si>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</si>
  <si>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</si>
  <si>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</si>
  <si>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</si>
  <si>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</si>
  <si>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</si>
  <si>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</si>
  <si>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</si>
  <si>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</si>
  <si>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</si>
  <si>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</si>
  <si>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</si>
  <si>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</si>
  <si>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</si>
  <si>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</si>
  <si>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</si>
  <si>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</si>
  <si>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</si>
  <si>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</si>
  <si>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</si>
  <si>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</si>
  <si>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</si>
  <si>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</si>
  <si>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</si>
  <si>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</si>
  <si>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</si>
  <si>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</si>
  <si>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</si>
  <si>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</si>
  <si>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</si>
  <si>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</si>
  <si>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</si>
  <si>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</si>
  <si>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</si>
  <si>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</si>
  <si>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</si>
  <si>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</si>
  <si>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</si>
  <si>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</si>
  <si>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</si>
  <si>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</si>
  <si>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</si>
  <si>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</si>
  <si>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</si>
  <si>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</si>
  <si>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</si>
  <si>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</si>
  <si>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</si>
  <si>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</si>
  <si>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</si>
  <si>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</si>
  <si>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</si>
  <si>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</si>
  <si>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</si>
  <si>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</si>
  <si>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</si>
  <si>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</si>
  <si>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</si>
  <si>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</si>
  <si>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</si>
  <si>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</si>
  <si>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</si>
  <si>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</si>
  <si>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</si>
  <si>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</si>
  <si>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</si>
  <si>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</si>
  <si>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</si>
  <si>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</si>
  <si>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</si>
  <si>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</si>
  <si>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</si>
  <si>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</si>
  <si>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</si>
  <si>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</si>
  <si>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</si>
  <si>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</si>
  <si>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</si>
  <si>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</si>
  <si>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</si>
  <si>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</si>
  <si>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</si>
  <si>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</si>
  <si>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</si>
  <si>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</si>
  <si>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</si>
  <si>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</si>
  <si>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</si>
  <si>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</si>
  <si>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</si>
  <si>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</si>
  <si>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</si>
  <si>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</si>
  <si>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</si>
  <si>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</si>
  <si>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</si>
  <si>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</si>
  <si>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</si>
  <si>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</si>
  <si>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</si>
  <si>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</si>
  <si>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</si>
  <si>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</si>
  <si>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</si>
  <si>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</si>
  <si>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</si>
  <si>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</si>
  <si>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</si>
  <si>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</si>
  <si>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</si>
  <si>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</si>
  <si>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</si>
  <si>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</si>
  <si>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</si>
  <si>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</si>
  <si>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</si>
  <si>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</si>
  <si>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</si>
  <si>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</si>
  <si>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</si>
  <si>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</si>
  <si>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</si>
  <si>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</si>
  <si>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</si>
  <si>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</si>
  <si>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</si>
  <si>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</si>
  <si>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</si>
  <si>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</si>
  <si>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</si>
  <si>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</si>
  <si>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</si>
  <si>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</si>
  <si>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</si>
  <si>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</si>
  <si>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</si>
  <si>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</si>
  <si>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</si>
  <si>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</si>
  <si>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</si>
  <si>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</si>
  <si>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</si>
  <si>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</si>
  <si>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</si>
  <si>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</si>
  <si>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</si>
  <si>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</si>
  <si>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</si>
  <si>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</si>
  <si>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</si>
  <si>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</si>
  <si>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</si>
  <si>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</si>
  <si>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</si>
  <si>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</si>
  <si>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</si>
  <si>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</si>
  <si>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</si>
  <si>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</si>
  <si>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</si>
  <si>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</si>
  <si>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</si>
  <si>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</si>
  <si>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</si>
  <si>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</si>
  <si>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</si>
  <si>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</si>
  <si>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</si>
  <si>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</si>
  <si>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</si>
  <si>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</si>
  <si>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</si>
  <si>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</si>
  <si>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</si>
  <si>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</si>
  <si>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</si>
  <si>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</si>
  <si>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</si>
  <si>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</si>
  <si>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</si>
  <si>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</si>
  <si>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</si>
  <si>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</si>
  <si>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</si>
  <si>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</si>
  <si>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</si>
  <si>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</si>
  <si>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</si>
  <si>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</si>
  <si>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</si>
  <si>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</si>
  <si>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</si>
  <si>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</si>
  <si>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</si>
  <si>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</si>
  <si>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</si>
  <si>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</si>
  <si>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</si>
  <si>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</si>
  <si>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</si>
  <si>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</si>
  <si>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</si>
  <si>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</si>
  <si>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</si>
  <si>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</si>
  <si>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</si>
  <si>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</si>
  <si>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</si>
  <si>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</si>
  <si>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</si>
  <si>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</si>
  <si>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</si>
  <si>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</si>
  <si>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</si>
  <si>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</si>
  <si>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</si>
  <si>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</si>
  <si>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</si>
  <si>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</si>
  <si>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</si>
  <si>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</si>
  <si>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</si>
  <si>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</si>
  <si>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</si>
  <si>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</si>
  <si>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</si>
  <si>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</si>
  <si>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</si>
  <si>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</si>
  <si>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</si>
  <si>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</si>
  <si>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</si>
  <si>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</si>
  <si>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</si>
  <si>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</si>
  <si>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</si>
  <si>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</si>
  <si>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</si>
  <si>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</si>
  <si>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</si>
  <si>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</si>
  <si>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</si>
  <si>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</si>
  <si>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</si>
  <si>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</si>
  <si>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</si>
  <si>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</si>
  <si>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</si>
  <si>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</si>
  <si>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</si>
  <si>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</si>
  <si>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</si>
  <si>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</si>
  <si>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</si>
  <si>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</si>
  <si>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</si>
  <si>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</si>
  <si>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</si>
  <si>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</si>
  <si>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</si>
  <si>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</si>
  <si>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</si>
  <si>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</si>
  <si>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</si>
  <si>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</si>
  <si>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</si>
  <si>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</si>
  <si>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</si>
  <si>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</si>
  <si>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</si>
  <si>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</si>
  <si>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</si>
  <si>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</si>
  <si>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</si>
  <si>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</si>
  <si>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</si>
  <si>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</si>
  <si>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</si>
  <si>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</si>
  <si>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</si>
  <si>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</si>
  <si>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</si>
  <si>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</si>
  <si>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</si>
  <si>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</si>
  <si>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</si>
  <si>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</si>
  <si>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</si>
  <si>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</si>
  <si>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</si>
  <si>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</si>
  <si>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</si>
  <si>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</si>
  <si>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</si>
  <si>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</si>
  <si>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</si>
  <si>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</si>
  <si>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</si>
  <si>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</si>
  <si>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</si>
  <si>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</si>
  <si>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</si>
  <si>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</si>
  <si>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</si>
  <si>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</si>
  <si>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</si>
  <si>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</si>
  <si>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</si>
  <si>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</si>
  <si>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</si>
  <si>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</si>
  <si>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</si>
  <si>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</si>
  <si>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</si>
  <si>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</si>
  <si>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</si>
  <si>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</si>
  <si>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</si>
  <si>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</si>
  <si>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</si>
  <si>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</si>
  <si>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</si>
  <si>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</si>
  <si>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</si>
  <si>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</si>
  <si>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</si>
  <si>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</si>
  <si>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</si>
  <si>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</si>
  <si>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</si>
  <si>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</si>
  <si>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</si>
  <si>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</si>
  <si>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</si>
  <si>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</si>
  <si>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</si>
  <si>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</si>
  <si>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</si>
  <si>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</si>
  <si>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</si>
  <si>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</si>
  <si>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</si>
  <si>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</si>
  <si>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</si>
  <si>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</si>
  <si>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</si>
  <si>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</si>
  <si>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</si>
  <si>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</si>
  <si>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</si>
  <si>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</si>
  <si>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</si>
  <si>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</si>
  <si>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</si>
  <si>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</si>
  <si>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</si>
  <si>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</si>
  <si>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</si>
  <si>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</si>
  <si>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</si>
  <si>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</si>
  <si>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</si>
  <si>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</si>
  <si>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</si>
  <si>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</si>
  <si>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</si>
  <si>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</si>
  <si>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</si>
  <si>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</si>
  <si>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</si>
  <si>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</si>
  <si>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</si>
  <si>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</si>
  <si>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</si>
  <si>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</si>
  <si>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</si>
  <si>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</si>
  <si>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</si>
  <si>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</si>
  <si>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</si>
  <si>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</si>
  <si>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</si>
  <si>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</si>
  <si>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</si>
  <si>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</si>
  <si>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</si>
  <si>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</si>
  <si>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</si>
  <si>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</si>
  <si>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</si>
  <si>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</si>
  <si>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</si>
  <si>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</si>
  <si>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</si>
  <si>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</si>
  <si>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</si>
  <si>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</si>
  <si>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</si>
  <si>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</si>
  <si>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</si>
  <si>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</si>
  <si>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</si>
  <si>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</si>
  <si>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</si>
  <si>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</si>
  <si>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</si>
  <si>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</si>
  <si>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</si>
  <si>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</si>
  <si>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</si>
  <si>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</si>
  <si>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</si>
  <si>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</si>
  <si>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</si>
  <si>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</si>
  <si>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</si>
  <si>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</si>
  <si>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</si>
  <si>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</si>
  <si>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</si>
  <si>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</si>
  <si>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</si>
  <si>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</si>
  <si>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</si>
  <si>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</si>
  <si>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</si>
  <si>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</si>
  <si>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</si>
  <si>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</si>
  <si>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</si>
  <si>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</si>
  <si>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</si>
  <si>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</si>
  <si>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</si>
  <si>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</si>
  <si>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</si>
  <si>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</si>
  <si>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</si>
  <si>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</si>
  <si>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</si>
  <si>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</si>
  <si>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</si>
  <si>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</si>
  <si>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</si>
  <si>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</si>
  <si>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</si>
  <si>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</si>
  <si>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</si>
  <si>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</si>
  <si>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</si>
  <si>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</si>
  <si>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</si>
  <si>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</si>
  <si>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</si>
  <si>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</si>
  <si>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</si>
  <si>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</si>
  <si>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</si>
  <si>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</si>
  <si>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</si>
  <si>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</si>
  <si>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</si>
  <si>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</si>
  <si>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</si>
  <si>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</si>
  <si>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</si>
  <si>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</si>
  <si>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</si>
  <si>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</si>
  <si>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</si>
  <si>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</si>
  <si>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</si>
  <si>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</si>
  <si>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</si>
  <si>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</si>
  <si>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</si>
  <si>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</si>
  <si>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</si>
  <si>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</si>
  <si>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</si>
  <si>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</si>
  <si>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</si>
  <si>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</si>
  <si>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</si>
  <si>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</si>
  <si>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</si>
  <si>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</si>
  <si>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</si>
  <si>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</si>
  <si>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</si>
  <si>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</si>
  <si>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</si>
  <si>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</si>
  <si>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</si>
  <si>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</si>
  <si>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</si>
  <si>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</si>
  <si>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</si>
  <si>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</si>
  <si>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</si>
  <si>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</si>
  <si>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</si>
  <si>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</si>
  <si>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</si>
  <si>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</si>
  <si>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</si>
  <si>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</si>
  <si>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</si>
  <si>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</si>
  <si>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</si>
  <si>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</si>
  <si>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</si>
  <si>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</si>
  <si>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</si>
  <si>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</si>
  <si>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</si>
  <si>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</si>
  <si>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</si>
  <si>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</si>
  <si>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</si>
  <si>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</si>
  <si>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</si>
  <si>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</si>
  <si>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</si>
  <si>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</si>
  <si>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</si>
  <si>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</si>
  <si>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</si>
  <si>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</si>
  <si>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</si>
  <si>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</si>
  <si>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</si>
  <si>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</si>
  <si>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</si>
  <si>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</si>
  <si>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</si>
  <si>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</si>
  <si>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</si>
  <si>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</si>
  <si>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</si>
  <si>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</si>
  <si>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</si>
  <si>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</si>
  <si>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</si>
  <si>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</si>
  <si>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</si>
  <si>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</si>
  <si>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</si>
  <si>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</si>
  <si>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</si>
  <si>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</si>
  <si>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</si>
  <si>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</si>
  <si>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</si>
  <si>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</si>
  <si>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</si>
  <si>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</si>
  <si>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</si>
  <si>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</si>
  <si>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</si>
  <si>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</si>
  <si>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</si>
  <si>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</si>
  <si>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</si>
  <si>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</si>
  <si>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</si>
  <si>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</si>
  <si>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</si>
  <si>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</si>
  <si>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</si>
  <si>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</si>
  <si>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</si>
  <si>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</si>
  <si>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</si>
  <si>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</si>
  <si>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</si>
  <si>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</si>
  <si>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</si>
  <si>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</si>
  <si>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</si>
  <si>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</si>
  <si>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</si>
  <si>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</si>
  <si>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</si>
  <si>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</si>
  <si>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</si>
  <si>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</si>
  <si>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</si>
  <si>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</si>
  <si>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</si>
  <si>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</si>
  <si>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</si>
  <si>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</si>
  <si>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</si>
  <si>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</si>
  <si>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</si>
  <si>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</si>
  <si>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</si>
  <si>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</si>
  <si>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</si>
  <si>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</si>
  <si>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</si>
  <si>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</si>
  <si>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</si>
  <si>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</si>
  <si>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</si>
  <si>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</si>
  <si>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</si>
  <si>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</si>
  <si>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</si>
  <si>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</si>
  <si>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</si>
  <si>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</si>
  <si>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</si>
  <si>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</si>
  <si>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</si>
  <si>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</si>
  <si>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</si>
  <si>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</si>
  <si>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</si>
  <si>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</si>
  <si>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</si>
  <si>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</si>
  <si>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</si>
  <si>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</si>
  <si>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</si>
  <si>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</si>
  <si>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</si>
  <si>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</si>
  <si>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</si>
  <si>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</si>
  <si>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</si>
  <si>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</si>
  <si>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</si>
  <si>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</si>
  <si>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</si>
  <si>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</si>
  <si>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</si>
  <si>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</si>
  <si>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</si>
  <si>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</si>
  <si>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</si>
  <si>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</si>
  <si>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</si>
  <si>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</si>
  <si>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</si>
  <si>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</si>
  <si>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</si>
  <si>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</si>
  <si>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</si>
  <si>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</si>
  <si>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</si>
  <si>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</si>
  <si>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</si>
  <si>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</si>
  <si>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</si>
  <si>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</si>
  <si>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</si>
  <si>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</si>
  <si>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</si>
  <si>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</si>
  <si>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</si>
  <si>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</si>
  <si>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</si>
  <si>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</si>
  <si>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</si>
  <si>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</si>
  <si>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</si>
  <si>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</si>
  <si>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</si>
  <si>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</si>
  <si>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</si>
  <si>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</si>
  <si>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</si>
  <si>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</si>
  <si>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</si>
  <si>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</si>
  <si>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</si>
  <si>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</si>
  <si>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</si>
  <si>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</si>
  <si>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</si>
  <si>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</si>
  <si>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</si>
  <si>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</si>
  <si>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</si>
  <si>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</si>
  <si>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</si>
  <si>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</si>
  <si>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</si>
  <si>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</si>
  <si>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</si>
  <si>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</si>
  <si>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</si>
  <si>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</si>
  <si>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</si>
  <si>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</si>
  <si>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</si>
  <si>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</si>
  <si>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</si>
  <si>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</si>
  <si>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</si>
  <si>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</si>
  <si>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</si>
  <si>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</si>
  <si>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</si>
  <si>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</si>
  <si>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</si>
  <si>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</si>
  <si>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</si>
  <si>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</si>
  <si>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</si>
  <si>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</si>
  <si>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</si>
  <si>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</si>
  <si>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</si>
  <si>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</si>
  <si>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</si>
  <si>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</si>
  <si>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</si>
  <si>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</si>
  <si>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</si>
  <si>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</si>
  <si>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</si>
  <si>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</si>
  <si>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</si>
  <si>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</si>
  <si>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</si>
  <si>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</si>
  <si>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</si>
  <si>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</si>
  <si>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</si>
  <si>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</si>
  <si>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</si>
  <si>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</si>
  <si>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</si>
  <si>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</si>
  <si>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</si>
  <si>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</si>
  <si>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</si>
  <si>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</si>
  <si>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</si>
  <si>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</si>
  <si>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</si>
  <si>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</si>
  <si>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</si>
  <si>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</si>
  <si>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</si>
  <si>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</si>
  <si>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</si>
  <si>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</si>
  <si>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</si>
  <si>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</si>
  <si>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</si>
  <si>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</si>
  <si>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</si>
  <si>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</si>
  <si>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</si>
  <si>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</si>
  <si>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</si>
  <si>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</si>
  <si>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</si>
  <si>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</si>
  <si>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</si>
  <si>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</si>
  <si>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</si>
  <si>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</si>
  <si>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</si>
  <si>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</si>
  <si>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</si>
  <si>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</si>
  <si>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</si>
  <si>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</si>
  <si>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</si>
  <si>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</si>
  <si>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</si>
  <si>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</si>
  <si>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</si>
  <si>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</si>
  <si>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</si>
  <si>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</si>
  <si>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</si>
  <si>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</si>
  <si>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</si>
  <si>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</si>
  <si>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</si>
  <si>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</si>
  <si>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</si>
  <si>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</si>
  <si>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</si>
  <si>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</si>
  <si>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</si>
  <si>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</si>
  <si>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</si>
  <si>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</si>
  <si>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</si>
  <si>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</si>
  <si>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</si>
  <si>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</si>
  <si>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</si>
  <si>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</si>
  <si>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</si>
  <si>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</si>
  <si>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</si>
  <si>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</si>
  <si>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</si>
  <si>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</si>
  <si>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</si>
  <si>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</si>
  <si>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</si>
  <si>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</si>
  <si>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</si>
  <si>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</si>
  <si>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</si>
  <si>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</si>
  <si>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</si>
  <si>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</si>
  <si>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</si>
  <si>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</si>
  <si>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</si>
  <si>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</si>
  <si>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</si>
  <si>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</si>
  <si>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</si>
  <si>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</si>
  <si>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</si>
  <si>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</si>
  <si>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</si>
  <si>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</si>
  <si>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</si>
  <si>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</si>
  <si>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</si>
  <si>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</si>
  <si>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</si>
  <si>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</si>
  <si>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</si>
  <si>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</si>
  <si>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</si>
  <si>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</si>
  <si>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</si>
  <si>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</si>
  <si>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</si>
  <si>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</si>
  <si>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</si>
  <si>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</si>
  <si>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</si>
  <si>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</si>
  <si>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</si>
  <si>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</si>
  <si>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</si>
  <si>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</si>
  <si>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</si>
  <si>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</si>
  <si>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</si>
  <si>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</si>
  <si>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</si>
  <si>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</si>
  <si>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</si>
  <si>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</si>
  <si>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</si>
  <si>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</si>
  <si>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</si>
  <si>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</si>
  <si>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</si>
  <si>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</si>
  <si>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</si>
  <si>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</si>
  <si>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</si>
  <si>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</si>
  <si>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</si>
  <si>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</si>
  <si>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</si>
  <si>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</si>
  <si>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</si>
  <si>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</si>
  <si>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</si>
  <si>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</si>
  <si>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</si>
  <si>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</si>
  <si>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</si>
  <si>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</si>
  <si>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</si>
  <si>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</si>
  <si>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</si>
  <si>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</si>
  <si>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</si>
  <si>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</si>
  <si>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</si>
  <si>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</si>
  <si>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</si>
  <si>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</si>
  <si>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</si>
  <si>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</si>
  <si>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</si>
  <si>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</si>
  <si>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</si>
  <si>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</si>
  <si>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</si>
  <si>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</si>
  <si>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</si>
  <si>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</si>
  <si>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</si>
  <si>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</si>
  <si>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</si>
  <si>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</si>
  <si>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</si>
  <si>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</si>
  <si>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</si>
  <si>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</si>
  <si>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</si>
  <si>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</si>
  <si>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</si>
  <si>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</si>
  <si>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</si>
  <si>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</si>
  <si>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</si>
  <si>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</si>
  <si>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</si>
  <si>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</si>
  <si>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</si>
  <si>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</si>
  <si>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</si>
  <si>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</si>
  <si>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</si>
  <si>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</si>
  <si>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</si>
  <si>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</si>
  <si>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</si>
  <si>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</si>
  <si>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</si>
  <si>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</si>
  <si>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</si>
  <si>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</si>
  <si>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</si>
  <si>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</si>
  <si>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</si>
  <si>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</si>
  <si>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</si>
  <si>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</si>
  <si>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</si>
  <si>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</si>
  <si>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</si>
  <si>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</si>
  <si>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</si>
  <si>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</si>
  <si>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</si>
  <si>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</si>
  <si>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</si>
  <si>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</si>
  <si>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</si>
  <si>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</si>
  <si>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</si>
  <si>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</si>
  <si>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</si>
  <si>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</si>
  <si>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</si>
  <si>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</si>
  <si>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</si>
  <si>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</si>
  <si>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</si>
  <si>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</si>
  <si>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</si>
  <si>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</si>
  <si>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</si>
  <si>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</si>
  <si>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</si>
  <si>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</si>
  <si>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</si>
  <si>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</si>
  <si>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</si>
  <si>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</si>
  <si>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</si>
  <si>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</si>
  <si>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</si>
  <si>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</si>
  <si>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</si>
  <si>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</si>
  <si>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</si>
  <si>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</si>
  <si>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</si>
  <si>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</si>
  <si>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</si>
  <si>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</si>
  <si>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</si>
  <si>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</si>
  <si>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</si>
  <si>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</si>
  <si>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</si>
  <si>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</si>
  <si>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</si>
  <si>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</si>
  <si>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</si>
  <si>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</si>
  <si>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</si>
  <si>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</si>
  <si>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</si>
  <si>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</si>
  <si>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</si>
  <si>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</si>
  <si>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</si>
  <si>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</si>
  <si>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</si>
  <si>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</si>
  <si>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</si>
  <si>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</si>
  <si>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</si>
  <si>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</si>
  <si>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</si>
  <si>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</si>
  <si>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</si>
  <si>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</si>
  <si>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</si>
  <si>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</si>
  <si>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</si>
  <si>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</si>
  <si>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</si>
  <si>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</si>
  <si>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</si>
  <si>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</si>
  <si>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</si>
  <si>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</si>
  <si>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</si>
  <si>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</si>
  <si>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</si>
  <si>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</si>
  <si>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</si>
  <si>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</si>
  <si>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</si>
  <si>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</si>
  <si>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</si>
  <si>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</si>
  <si>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</si>
  <si>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</si>
  <si>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</si>
  <si>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</si>
  <si>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</si>
  <si>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</si>
  <si>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</si>
  <si>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</si>
  <si>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</si>
  <si>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</si>
  <si>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</si>
  <si>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</si>
  <si>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</si>
  <si>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</si>
  <si>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</si>
  <si>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</si>
  <si>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</si>
  <si>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</si>
  <si>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</si>
  <si>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</si>
  <si>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</si>
  <si>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</si>
  <si>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</si>
  <si>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</si>
  <si>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</si>
  <si>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</si>
  <si>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</si>
  <si>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</si>
  <si>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</si>
  <si>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</si>
  <si>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</si>
  <si>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</si>
  <si>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</si>
  <si>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</si>
  <si>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</si>
  <si>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</si>
  <si>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</si>
  <si>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</si>
  <si>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</si>
  <si>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</si>
  <si>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</si>
  <si>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</si>
  <si>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</si>
  <si>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</si>
  <si>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</si>
  <si>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</si>
  <si>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</si>
  <si>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</si>
  <si>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</si>
  <si>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</si>
  <si>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</si>
  <si>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</si>
  <si>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</si>
  <si>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</si>
  <si>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</si>
  <si>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</si>
  <si>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</si>
  <si>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</si>
  <si>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</si>
  <si>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</si>
  <si>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</si>
  <si>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</si>
  <si>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</si>
  <si>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</si>
  <si>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</si>
  <si>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</si>
  <si>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</si>
  <si>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</si>
  <si>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</si>
  <si>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</si>
  <si>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</si>
  <si>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</si>
  <si>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</si>
  <si>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</si>
  <si>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</si>
  <si>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</si>
  <si>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</si>
  <si>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</si>
  <si>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</si>
  <si>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</si>
  <si>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</si>
  <si>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</si>
  <si>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</si>
  <si>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</si>
  <si>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</si>
  <si>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</si>
  <si>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</si>
  <si>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</si>
  <si>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</si>
  <si>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</si>
  <si>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</si>
  <si>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</si>
  <si>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</si>
  <si>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</si>
  <si>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</si>
  <si>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</si>
  <si>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</si>
  <si>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</si>
  <si>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</si>
  <si>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</si>
  <si>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</si>
  <si>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</si>
  <si>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</si>
  <si>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</si>
  <si>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</si>
  <si>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</si>
  <si>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</si>
  <si>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</si>
  <si>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</si>
  <si>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</si>
  <si>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</si>
  <si>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</si>
  <si>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</si>
  <si>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</si>
  <si>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</si>
  <si>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</si>
  <si>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</si>
  <si>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</si>
  <si>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</si>
  <si>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</si>
  <si>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</si>
  <si>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</si>
  <si>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</si>
  <si>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</si>
  <si>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</si>
  <si>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</si>
  <si>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</si>
  <si>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</si>
  <si>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</si>
  <si>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</si>
  <si>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</si>
  <si>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</si>
  <si>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</si>
  <si>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</si>
  <si>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</si>
  <si>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</si>
  <si>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</si>
  <si>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</si>
  <si>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</si>
  <si>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</si>
  <si>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</si>
  <si>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</si>
  <si>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</si>
  <si>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</si>
  <si>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</si>
  <si>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</si>
  <si>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</si>
  <si>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</si>
  <si>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</si>
  <si>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</si>
  <si>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</si>
  <si>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</si>
  <si>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</si>
  <si>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</si>
  <si>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</si>
  <si>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</si>
  <si>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</si>
  <si>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</si>
  <si>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</si>
  <si>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</si>
  <si>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</si>
  <si>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</si>
  <si>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</si>
  <si>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</si>
  <si>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</si>
  <si>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</si>
  <si>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</si>
  <si>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</si>
  <si>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</si>
  <si>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</si>
  <si>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</si>
  <si>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</si>
  <si>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</si>
  <si>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</si>
  <si>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</si>
  <si>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</si>
  <si>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</si>
  <si>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</si>
  <si>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</si>
  <si>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</si>
  <si>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</si>
  <si>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</si>
  <si>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</si>
  <si>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</si>
  <si>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</si>
  <si>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</si>
  <si>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</si>
  <si>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</si>
  <si>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</si>
  <si>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</si>
  <si>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</si>
  <si>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</si>
  <si>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</si>
  <si>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</si>
  <si>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</si>
  <si>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</si>
  <si>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</si>
  <si>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</si>
  <si>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</si>
  <si>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</si>
  <si>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</si>
  <si>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</si>
  <si>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</si>
  <si>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</si>
  <si>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</si>
  <si>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</si>
  <si>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</si>
  <si>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</si>
  <si>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</si>
  <si>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</si>
  <si>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</si>
  <si>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</si>
  <si>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</si>
  <si>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</si>
  <si>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</si>
  <si>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</si>
  <si>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</si>
  <si>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</si>
  <si>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</si>
  <si>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</si>
  <si>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</si>
  <si>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</si>
  <si>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</si>
  <si>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</si>
  <si>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</si>
  <si>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</si>
  <si>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</si>
  <si>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</si>
  <si>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</si>
  <si>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</si>
  <si>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</si>
  <si>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</si>
  <si>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</si>
  <si>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</si>
  <si>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</si>
  <si>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</si>
  <si>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</si>
  <si>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</si>
  <si>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</si>
  <si>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</si>
  <si>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</si>
  <si>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</si>
  <si>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</si>
  <si>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</si>
  <si>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</si>
  <si>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</si>
  <si>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</si>
  <si>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</si>
  <si>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</si>
  <si>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</si>
  <si>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</si>
  <si>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</si>
  <si>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</si>
  <si>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</si>
  <si>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</si>
  <si>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</si>
  <si>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</si>
  <si>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</si>
  <si>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</si>
  <si>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</si>
  <si>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</si>
  <si>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</si>
  <si>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</si>
  <si>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</si>
  <si>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</si>
  <si>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</si>
  <si>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</si>
  <si>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</si>
  <si>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</si>
  <si>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</si>
  <si>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</si>
  <si>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</si>
  <si>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</si>
  <si>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</si>
  <si>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</si>
  <si>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</si>
  <si>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</si>
  <si>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</si>
  <si>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</si>
  <si>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</si>
  <si>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</si>
  <si>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</si>
  <si>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</si>
  <si>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</si>
  <si>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</si>
  <si>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</si>
  <si>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</si>
  <si>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</si>
  <si>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</si>
  <si>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</si>
  <si>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</si>
  <si>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</si>
  <si>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</si>
  <si>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</si>
  <si>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</si>
  <si>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</si>
  <si>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</si>
  <si>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</si>
  <si>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</si>
  <si>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</si>
  <si>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</si>
  <si>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</si>
  <si>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</si>
  <si>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</si>
  <si>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</si>
  <si>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</si>
  <si>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</si>
  <si>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</si>
  <si>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</si>
  <si>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</si>
  <si>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</si>
  <si>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</si>
  <si>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</si>
  <si>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</si>
  <si>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</si>
  <si>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</si>
  <si>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</si>
  <si>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</si>
  <si>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</si>
  <si>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</si>
  <si>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</si>
  <si>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</si>
  <si>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</si>
  <si>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</si>
  <si>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</si>
  <si>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</si>
  <si>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</si>
  <si>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</si>
  <si>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</si>
  <si>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</si>
  <si>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</si>
  <si>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</si>
  <si>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</si>
  <si>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</si>
  <si>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</si>
  <si>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</si>
  <si>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</si>
  <si>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</si>
  <si>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</si>
  <si>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</si>
  <si>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</si>
  <si>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</si>
  <si>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</si>
  <si>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</si>
  <si>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</si>
  <si>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</si>
  <si>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</si>
  <si>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</si>
  <si>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</si>
  <si>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</si>
  <si>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</si>
  <si>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</si>
  <si>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</si>
  <si>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</si>
  <si>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</si>
  <si>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</si>
  <si>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</si>
  <si>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</si>
  <si>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</si>
  <si>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</si>
  <si>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</si>
  <si>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</si>
  <si>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</si>
  <si>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</si>
  <si>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</si>
  <si>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</si>
  <si>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</si>
  <si>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</si>
  <si>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</si>
  <si>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</si>
  <si>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</si>
  <si>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</si>
  <si>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</si>
  <si>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</si>
  <si>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</si>
  <si>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</si>
  <si>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</si>
  <si>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</si>
  <si>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</si>
  <si>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</si>
  <si>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</si>
  <si>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</si>
  <si>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</si>
  <si>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</si>
  <si>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</si>
  <si>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</si>
  <si>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</si>
  <si>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</si>
  <si>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</si>
  <si>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</si>
  <si>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</si>
  <si>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</si>
  <si>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</si>
  <si>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</si>
  <si>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</si>
  <si>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</si>
  <si>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</si>
  <si>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</si>
  <si>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</si>
  <si>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</si>
  <si>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</si>
  <si>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</si>
  <si>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</si>
  <si>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</si>
  <si>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</si>
  <si>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</si>
  <si>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</si>
  <si>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</si>
  <si>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</si>
  <si>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</si>
  <si>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</si>
  <si>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</si>
  <si>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</si>
  <si>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</si>
  <si>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</si>
  <si>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</si>
  <si>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</si>
  <si>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</si>
  <si>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</si>
  <si>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</si>
  <si>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</si>
  <si>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</si>
  <si>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</si>
  <si>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</si>
  <si>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</si>
  <si>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</si>
  <si>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</si>
  <si>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</si>
  <si>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</si>
  <si>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</si>
  <si>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</si>
  <si>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</si>
  <si>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</si>
  <si>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</si>
  <si>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</si>
  <si>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</si>
  <si>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</si>
  <si>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</si>
  <si>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</si>
  <si>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</si>
  <si>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</si>
  <si>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</si>
  <si>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</si>
  <si>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</si>
  <si>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</si>
  <si>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</si>
  <si>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</si>
  <si>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</si>
  <si>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</si>
  <si>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</si>
  <si>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</si>
  <si>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</si>
  <si>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</si>
  <si>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</si>
  <si>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</si>
  <si>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</si>
  <si>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</si>
  <si>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</si>
  <si>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</si>
  <si>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</si>
  <si>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</si>
  <si>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</si>
  <si>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</si>
  <si>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</si>
  <si>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</si>
  <si>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</si>
  <si>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</si>
  <si>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</si>
  <si>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</si>
  <si>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</si>
  <si>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</si>
  <si>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</si>
  <si>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</si>
  <si>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</si>
  <si>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</si>
  <si>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</si>
  <si>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</si>
  <si>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</si>
  <si>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</si>
  <si>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</si>
  <si>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</si>
  <si>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</si>
  <si>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</si>
  <si>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</si>
  <si>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</si>
  <si>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</si>
  <si>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</si>
  <si>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</si>
  <si>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</si>
  <si>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</si>
  <si>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</si>
  <si>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</si>
  <si>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</si>
  <si>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</si>
  <si>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</si>
  <si>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</si>
  <si>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</si>
  <si>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</si>
  <si>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</si>
  <si>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</si>
  <si>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</si>
  <si>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</si>
  <si>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</si>
  <si>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</si>
  <si>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</si>
  <si>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</si>
  <si>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</si>
  <si>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</si>
  <si>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</si>
  <si>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</si>
  <si>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</si>
  <si>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</si>
  <si>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</si>
  <si>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</si>
  <si>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</si>
  <si>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</si>
  <si>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</si>
  <si>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</si>
  <si>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</si>
  <si>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</si>
  <si>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</si>
  <si>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</si>
  <si>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</si>
  <si>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</si>
  <si>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</si>
  <si>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</si>
  <si>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</si>
  <si>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</si>
  <si>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</si>
  <si>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</si>
  <si>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</si>
  <si>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</si>
  <si>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</si>
  <si>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</si>
  <si>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</si>
  <si>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</si>
  <si>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</si>
  <si>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</si>
  <si>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</si>
  <si>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</si>
  <si>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</si>
  <si>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</si>
  <si>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</si>
  <si>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</si>
  <si>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</si>
  <si>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</si>
  <si>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</si>
  <si>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</si>
  <si>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</si>
  <si>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</si>
  <si>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</si>
  <si>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</si>
  <si>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</si>
  <si>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</si>
  <si>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</si>
  <si>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</si>
  <si>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</si>
  <si>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</si>
  <si>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</si>
  <si>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</si>
  <si>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</si>
  <si>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</si>
  <si>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</si>
  <si>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</si>
  <si>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</si>
  <si>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</si>
  <si>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</si>
  <si>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</si>
  <si>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</si>
  <si>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</si>
  <si>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</si>
  <si>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</si>
  <si>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</si>
  <si>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</si>
  <si>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</si>
  <si>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</si>
  <si>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</si>
  <si>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</si>
  <si>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</si>
  <si>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</si>
  <si>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</si>
  <si>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</si>
  <si>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</si>
  <si>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</si>
  <si>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</si>
  <si>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</si>
  <si>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</si>
  <si>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</si>
  <si>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</si>
  <si>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</si>
  <si>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</si>
  <si>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</si>
  <si>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</si>
  <si>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</si>
  <si>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</si>
  <si>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</si>
  <si>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</si>
  <si>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</si>
  <si>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</si>
  <si>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</si>
  <si>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</si>
  <si>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</si>
  <si>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</si>
  <si>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</si>
  <si>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</si>
  <si>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</si>
  <si>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</si>
  <si>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</si>
  <si>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</si>
  <si>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</si>
  <si>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</si>
  <si>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</si>
  <si>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</si>
  <si>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</si>
  <si>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</si>
  <si>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</si>
  <si>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</si>
  <si>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</si>
  <si>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</si>
  <si>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</si>
  <si>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</si>
  <si>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</si>
  <si>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</si>
  <si>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</si>
  <si>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</si>
  <si>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</si>
  <si>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</si>
  <si>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</si>
  <si>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</si>
  <si>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</si>
  <si>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</si>
  <si>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</si>
  <si>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</si>
  <si>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</si>
  <si>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</si>
  <si>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</si>
  <si>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</si>
  <si>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</si>
  <si>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</si>
  <si>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</si>
  <si>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</si>
  <si>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</si>
  <si>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</si>
  <si>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</si>
  <si>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</si>
  <si>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</si>
  <si>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</si>
  <si>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</si>
  <si>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</si>
  <si>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</si>
  <si>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</si>
  <si>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</si>
  <si>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</si>
  <si>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</si>
  <si>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</si>
  <si>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</si>
  <si>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</si>
  <si>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</si>
  <si>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</si>
  <si>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</si>
  <si>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</si>
  <si>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</si>
  <si>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</si>
  <si>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</si>
  <si>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</si>
  <si>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</si>
  <si>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</si>
  <si>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</si>
  <si>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</si>
  <si>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</si>
  <si>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</si>
  <si>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</si>
  <si>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</si>
  <si>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</si>
  <si>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</si>
  <si>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</si>
  <si>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</si>
  <si>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</si>
  <si>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</si>
  <si>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</si>
  <si>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</si>
  <si>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</si>
  <si>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</si>
  <si>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</si>
  <si>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</si>
  <si>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</si>
  <si>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</si>
  <si>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</si>
  <si>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</si>
  <si>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</si>
  <si>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</si>
  <si>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</si>
  <si>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</si>
  <si>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</si>
  <si>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</si>
  <si>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</si>
  <si>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</si>
  <si>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</si>
  <si>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</si>
  <si>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</si>
  <si>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</si>
  <si>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</si>
  <si>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</si>
  <si>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</si>
  <si>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</si>
  <si>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</si>
  <si>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</si>
  <si>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</si>
  <si>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</si>
  <si>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</si>
  <si>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</si>
  <si>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</si>
  <si>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</si>
  <si>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</si>
  <si>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</si>
  <si>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</si>
  <si>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</si>
  <si>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</si>
  <si>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</si>
  <si>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</si>
  <si>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</si>
  <si>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</si>
  <si>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</si>
  <si>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</si>
  <si>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</si>
  <si>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</si>
  <si>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</si>
  <si>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</si>
  <si>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</si>
  <si>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</si>
  <si>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</si>
  <si>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</si>
  <si>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</si>
  <si>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</si>
  <si>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</si>
  <si>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</si>
  <si>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</si>
  <si>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</si>
  <si>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</si>
  <si>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</si>
  <si>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</si>
  <si>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</si>
  <si>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</si>
  <si>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</si>
  <si>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</si>
  <si>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</si>
  <si>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</si>
  <si>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</si>
  <si>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</si>
  <si>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</si>
  <si>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</si>
  <si>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</si>
  <si>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</si>
  <si>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</si>
  <si>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</si>
  <si>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</si>
  <si>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</si>
  <si>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</si>
  <si>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</si>
  <si>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</si>
  <si>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</si>
  <si>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</si>
  <si>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</si>
  <si>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</si>
  <si>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</si>
  <si>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</si>
  <si>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</si>
  <si>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</si>
  <si>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</si>
  <si>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</si>
  <si>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</si>
  <si>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</si>
  <si>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</si>
  <si>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</si>
  <si>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</si>
  <si>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</si>
  <si>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</si>
  <si>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</si>
  <si>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</si>
  <si>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</si>
  <si>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</si>
  <si>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</si>
  <si>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</si>
  <si>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</si>
  <si>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</si>
  <si>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</si>
  <si>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</si>
  <si>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</si>
  <si>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</si>
  <si>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</si>
  <si>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</si>
  <si>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</si>
  <si>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</si>
  <si>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</si>
  <si>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</si>
  <si>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</si>
  <si>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</si>
  <si>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</si>
  <si>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</si>
  <si>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</si>
  <si>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</si>
  <si>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</si>
  <si>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</si>
  <si>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</si>
  <si>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</si>
  <si>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</si>
  <si>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</si>
  <si>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</si>
  <si>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</si>
  <si>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</si>
  <si>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</si>
  <si>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</si>
  <si>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</si>
  <si>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</si>
  <si>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</si>
  <si>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</si>
  <si>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</si>
  <si>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</si>
  <si>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</si>
  <si>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</si>
  <si>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</si>
  <si>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</si>
  <si>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</si>
  <si>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</si>
  <si>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</si>
  <si>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</si>
  <si>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</si>
  <si>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</si>
  <si>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</si>
  <si>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</si>
  <si>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</si>
  <si>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</si>
  <si>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</si>
  <si>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</si>
  <si>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</si>
  <si>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</si>
  <si>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</si>
  <si>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</si>
  <si>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</si>
  <si>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</si>
  <si>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</si>
  <si>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</si>
  <si>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</si>
  <si>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</si>
  <si>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</si>
  <si>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</si>
  <si>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</si>
  <si>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</si>
  <si>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</si>
  <si>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</si>
  <si>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</si>
  <si>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</si>
  <si>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</si>
  <si>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</si>
  <si>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</si>
  <si>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</si>
  <si>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</si>
  <si>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</si>
  <si>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</si>
  <si>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</si>
  <si>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</si>
  <si>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</si>
  <si>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</si>
  <si>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</si>
  <si>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</si>
  <si>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</si>
  <si>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</si>
  <si>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</si>
  <si>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</si>
  <si>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</si>
  <si>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</si>
  <si>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</si>
  <si>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</si>
  <si>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</si>
  <si>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</si>
  <si>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</si>
  <si>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</si>
  <si>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</si>
  <si>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</si>
  <si>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</si>
  <si>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</si>
  <si>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</si>
  <si>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</si>
  <si>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</si>
  <si>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</si>
  <si>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</si>
  <si>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</si>
  <si>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</si>
  <si>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</si>
  <si>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</si>
  <si>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</si>
  <si>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</si>
  <si>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</si>
  <si>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</si>
  <si>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</si>
  <si>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</si>
  <si>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</si>
  <si>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</si>
  <si>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</si>
  <si>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</si>
  <si>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</si>
  <si>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</si>
  <si>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</si>
  <si>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</si>
  <si>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</si>
  <si>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</si>
  <si>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</si>
  <si>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</si>
  <si>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</si>
  <si>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</si>
  <si>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</si>
  <si>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</si>
  <si>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</si>
  <si>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</si>
  <si>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</si>
  <si>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</si>
  <si>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</si>
  <si>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</si>
  <si>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</si>
  <si>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</si>
  <si>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</si>
  <si>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</si>
  <si>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</si>
  <si>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</si>
  <si>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</si>
  <si>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</si>
  <si>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</si>
  <si>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</si>
  <si>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</si>
  <si>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</si>
  <si>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</si>
  <si>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</si>
  <si>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</si>
  <si>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</si>
  <si>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</si>
  <si>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</si>
  <si>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</si>
  <si>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</si>
  <si>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</si>
  <si>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</si>
  <si>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</si>
  <si>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</si>
  <si>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</si>
  <si>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</si>
  <si>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</si>
  <si>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</si>
  <si>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</si>
  <si>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</si>
  <si>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</si>
  <si>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</si>
  <si>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</si>
  <si>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</si>
  <si>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</si>
  <si>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</si>
  <si>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</si>
  <si>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</si>
  <si>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</si>
  <si>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</si>
  <si>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</si>
  <si>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</si>
  <si>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</si>
  <si>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</si>
  <si>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</si>
  <si>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</si>
  <si>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</si>
  <si>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</si>
  <si>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</si>
  <si>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</si>
  <si>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</si>
  <si>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</si>
  <si>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</si>
  <si>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</si>
  <si>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</si>
  <si>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</si>
  <si>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</si>
  <si>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</si>
  <si>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</si>
  <si>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</si>
  <si>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</si>
  <si>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</si>
  <si>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</si>
  <si>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</si>
  <si>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</si>
  <si>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</si>
  <si>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</si>
  <si>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</si>
  <si>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</si>
  <si>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</si>
  <si>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</si>
  <si>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</si>
  <si>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</si>
  <si>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</si>
  <si>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</si>
  <si>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</si>
  <si>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</si>
  <si>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</si>
  <si>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</si>
  <si>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</si>
  <si>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</si>
  <si>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</si>
  <si>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</si>
  <si>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</si>
  <si>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</si>
  <si>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</si>
  <si>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</si>
  <si>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</si>
  <si>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</si>
  <si>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</si>
  <si>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</si>
  <si>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</si>
  <si>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</si>
  <si>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</si>
  <si>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</si>
  <si>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</si>
  <si>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</si>
  <si>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</si>
  <si>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</si>
  <si>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</si>
  <si>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</si>
  <si>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</si>
  <si>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</si>
  <si>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</si>
  <si>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</si>
  <si>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</si>
  <si>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</si>
  <si>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</si>
  <si>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</si>
  <si>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</si>
  <si>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</si>
  <si>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</si>
  <si>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</si>
  <si>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</si>
  <si>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</si>
  <si>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</si>
  <si>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</si>
  <si>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</si>
  <si>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</si>
  <si>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</si>
  <si>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</si>
  <si>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</si>
  <si>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</si>
  <si>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</si>
  <si>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</si>
  <si>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</si>
  <si>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</si>
  <si>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</si>
  <si>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</si>
  <si>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</si>
  <si>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</si>
  <si>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</si>
  <si>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</si>
  <si>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</si>
  <si>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</si>
  <si>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</si>
  <si>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</si>
  <si>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</si>
  <si>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</si>
  <si>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</si>
  <si>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</si>
  <si>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</si>
  <si>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</si>
  <si>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</si>
  <si>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</si>
  <si>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</si>
  <si>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</si>
  <si>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</si>
  <si>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</si>
  <si>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</si>
  <si>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</si>
  <si>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</si>
  <si>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</si>
  <si>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</si>
  <si>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</si>
  <si>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</si>
  <si>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</si>
  <si>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</si>
  <si>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</si>
  <si>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</si>
  <si>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</si>
  <si>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</si>
  <si>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</si>
  <si>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</si>
  <si>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</si>
  <si>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</si>
  <si>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</si>
  <si>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</si>
  <si>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</si>
  <si>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</si>
  <si>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</si>
  <si>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</si>
  <si>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</si>
  <si>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</si>
  <si>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</si>
  <si>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</si>
  <si>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</si>
  <si>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</si>
  <si>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</si>
  <si>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</si>
  <si>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</si>
  <si>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</si>
  <si>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</si>
  <si>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</si>
  <si>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</si>
  <si>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</si>
  <si>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</si>
  <si>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</si>
  <si>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</si>
  <si>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</si>
  <si>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</si>
  <si>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</si>
  <si>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</si>
  <si>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</si>
  <si>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</si>
  <si>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</si>
  <si>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</si>
  <si>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</si>
  <si>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</si>
  <si>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</si>
  <si>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</si>
  <si>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</si>
  <si>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</si>
  <si>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</si>
  <si>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</si>
  <si>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</si>
  <si>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</si>
  <si>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</si>
  <si>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</si>
  <si>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</si>
  <si>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</si>
  <si>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</si>
  <si>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</si>
  <si>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</si>
  <si>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</si>
  <si>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</si>
  <si>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</si>
  <si>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</si>
  <si>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</si>
  <si>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</si>
  <si>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</si>
  <si>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</si>
  <si>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</si>
  <si>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</si>
  <si>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</si>
  <si>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</si>
  <si>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</si>
  <si>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</si>
  <si>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</si>
  <si>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</si>
  <si>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</si>
  <si>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</si>
  <si>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</si>
  <si>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</si>
  <si>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</si>
  <si>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</si>
  <si>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</si>
  <si>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</si>
  <si>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</si>
  <si>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</si>
  <si>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</si>
  <si>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</si>
  <si>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</si>
  <si>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</si>
  <si>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</si>
  <si>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</si>
  <si>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</si>
  <si>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</si>
  <si>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</si>
  <si>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</si>
  <si>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</si>
  <si>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</si>
  <si>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</si>
  <si>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</si>
  <si>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</si>
  <si>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</si>
  <si>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</si>
  <si>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</si>
  <si>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</si>
  <si>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</si>
  <si>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</si>
  <si>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</si>
  <si>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</si>
  <si>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</si>
  <si>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</si>
  <si>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</si>
  <si>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</si>
  <si>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</si>
  <si>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</si>
  <si>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</si>
  <si>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</si>
  <si>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</si>
  <si>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</si>
  <si>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</si>
  <si>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</si>
  <si>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</si>
  <si>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</si>
  <si>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</si>
  <si>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</si>
  <si>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</si>
  <si>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</si>
  <si>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</si>
  <si>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</si>
  <si>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</si>
  <si>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</si>
  <si>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</si>
  <si>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</si>
  <si>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</si>
  <si>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</si>
  <si>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</si>
  <si>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</si>
  <si>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</si>
  <si>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</si>
  <si>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</si>
  <si>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</si>
  <si>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</si>
  <si>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</si>
  <si>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</si>
  <si>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</si>
  <si>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</si>
  <si>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</si>
  <si>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</si>
  <si>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</si>
  <si>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</si>
  <si>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</si>
  <si>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</si>
  <si>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</si>
  <si>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</si>
  <si>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</si>
  <si>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</si>
  <si>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</si>
  <si>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</si>
  <si>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</si>
  <si>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</si>
  <si>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</si>
  <si>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</si>
  <si>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</si>
  <si>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</si>
  <si>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</si>
  <si>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</si>
  <si>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</si>
  <si>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</si>
  <si>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</si>
  <si>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</si>
  <si>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</si>
  <si>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</si>
  <si>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</si>
  <si>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</si>
  <si>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</si>
  <si>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</si>
  <si>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</si>
  <si>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</si>
  <si>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</si>
  <si>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</si>
  <si>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</si>
  <si>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</si>
  <si>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</si>
  <si>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</si>
  <si>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</si>
  <si>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</si>
  <si>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</si>
  <si>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</si>
  <si>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</si>
  <si>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</si>
  <si>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</si>
  <si>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</si>
  <si>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</si>
  <si>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</si>
  <si>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</si>
  <si>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</si>
  <si>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</si>
  <si>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</si>
  <si>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</si>
  <si>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</si>
  <si>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</si>
  <si>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</si>
  <si>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</si>
  <si>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</si>
  <si>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</si>
  <si>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</si>
  <si>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</si>
  <si>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</si>
  <si>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</si>
  <si>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</si>
  <si>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</si>
  <si>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</si>
  <si>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</si>
  <si>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</si>
  <si>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</si>
  <si>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</si>
  <si>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</si>
  <si>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</si>
  <si>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</si>
  <si>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</si>
  <si>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</si>
  <si>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</si>
  <si>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</si>
  <si>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</si>
  <si>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</si>
  <si>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</si>
  <si>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</si>
  <si>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</si>
  <si>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</si>
  <si>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</si>
  <si>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</si>
  <si>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</si>
  <si>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</si>
  <si>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</si>
  <si>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</si>
  <si>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</si>
  <si>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</si>
  <si>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</si>
  <si>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</si>
  <si>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</si>
  <si>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</si>
  <si>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</si>
  <si>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</si>
  <si>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</si>
  <si>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</si>
  <si>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</si>
  <si>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</si>
  <si>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</si>
  <si>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</si>
  <si>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</si>
  <si>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</si>
  <si>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</si>
  <si>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</si>
  <si>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</si>
  <si>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</si>
  <si>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</si>
  <si>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</si>
  <si>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</si>
  <si>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</si>
  <si>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</si>
  <si>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</si>
  <si>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</si>
  <si>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</si>
  <si>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</si>
  <si>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</si>
  <si>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</si>
  <si>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</si>
  <si>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</si>
  <si>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</si>
  <si>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</si>
  <si>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</si>
  <si>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</si>
  <si>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</si>
  <si>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</si>
  <si>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</si>
  <si>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</si>
  <si>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</si>
  <si>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</si>
  <si>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</si>
  <si>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</si>
  <si>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</si>
  <si>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</si>
  <si>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</si>
  <si>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</si>
  <si>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</si>
  <si>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</si>
  <si>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</si>
  <si>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</si>
  <si>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</si>
  <si>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</si>
  <si>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</si>
  <si>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</si>
  <si>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</si>
  <si>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</si>
  <si>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</si>
  <si>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</si>
  <si>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</si>
  <si>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</si>
  <si>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</si>
  <si>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</si>
  <si>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</si>
  <si>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</si>
  <si>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</si>
  <si>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</si>
  <si>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</si>
  <si>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</si>
  <si>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</si>
  <si>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</si>
  <si>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</si>
  <si>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</si>
  <si>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</si>
  <si>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</si>
  <si>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</si>
  <si>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</si>
  <si>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</si>
  <si>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</si>
  <si>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</si>
  <si>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</si>
  <si>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</si>
  <si>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</si>
  <si>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</si>
  <si>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</si>
  <si>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</si>
  <si>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</si>
  <si>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</si>
  <si>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</si>
  <si>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</si>
  <si>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</si>
  <si>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</si>
  <si>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</si>
  <si>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</si>
  <si>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</si>
  <si>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</si>
  <si>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</si>
  <si>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</si>
  <si>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</si>
  <si>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</si>
  <si>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</si>
  <si>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</si>
  <si>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</si>
  <si>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</si>
  <si>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</si>
  <si>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</si>
  <si>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</si>
  <si>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</si>
  <si>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</si>
  <si>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</si>
  <si>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</si>
  <si>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</si>
  <si>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</si>
  <si>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</si>
  <si>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</si>
  <si>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</si>
  <si>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</si>
  <si>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</si>
  <si>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</si>
  <si>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</si>
  <si>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</si>
  <si>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</si>
  <si>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</si>
  <si>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</si>
  <si>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</si>
  <si>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</si>
  <si>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</si>
  <si>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</si>
  <si>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</si>
  <si>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</si>
  <si>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</si>
  <si>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</si>
  <si>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</si>
  <si>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</si>
  <si>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</si>
  <si>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</si>
  <si>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</si>
  <si>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</si>
  <si>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</si>
  <si>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</si>
  <si>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</si>
  <si>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</si>
  <si>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</si>
  <si>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</si>
  <si>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</si>
  <si>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</si>
  <si>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</si>
  <si>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</si>
  <si>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</si>
  <si>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</si>
  <si>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</si>
  <si>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</si>
  <si>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</si>
  <si>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</si>
  <si>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</si>
  <si>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</si>
  <si>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</si>
  <si>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</si>
  <si>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</si>
  <si>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</si>
  <si>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</si>
  <si>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</si>
  <si>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</si>
  <si>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</si>
  <si>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</si>
  <si>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</si>
  <si>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</si>
  <si>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</si>
  <si>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</si>
  <si>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</si>
  <si>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</si>
  <si>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</si>
  <si>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</si>
  <si>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</si>
  <si>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</si>
  <si>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</si>
  <si>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</si>
  <si>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</si>
  <si>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</si>
  <si>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</si>
  <si>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</si>
  <si>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</si>
  <si>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</si>
  <si>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</si>
  <si>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</si>
  <si>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</si>
  <si>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</si>
  <si>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</si>
  <si>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</si>
  <si>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</si>
  <si>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</si>
  <si>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</si>
  <si>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</si>
  <si>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</si>
  <si>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</si>
  <si>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</si>
  <si>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</si>
  <si>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</si>
  <si>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</si>
  <si>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</si>
  <si>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</si>
  <si>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</si>
  <si>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</si>
  <si>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</si>
  <si>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</si>
  <si>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</si>
  <si>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</si>
  <si>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</si>
  <si>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</si>
  <si>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</si>
  <si>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</si>
  <si>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</si>
  <si>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</si>
  <si>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</si>
  <si>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</si>
  <si>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</si>
  <si>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</si>
  <si>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</si>
  <si>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</si>
  <si>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</si>
  <si>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</si>
  <si>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</si>
  <si>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</si>
  <si>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</si>
  <si>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</si>
  <si>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</si>
  <si>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</si>
  <si>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</si>
  <si>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</si>
  <si>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</si>
  <si>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</si>
  <si>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</si>
  <si>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</si>
  <si>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</si>
  <si>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</si>
  <si>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</si>
  <si>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</si>
  <si>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</si>
  <si>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</si>
  <si>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</si>
  <si>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</si>
  <si>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</si>
  <si>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</si>
  <si>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</si>
  <si>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</si>
  <si>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</si>
  <si>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</si>
  <si>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</si>
  <si>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</si>
  <si>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</si>
  <si>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</si>
  <si>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</si>
  <si>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</si>
  <si>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</si>
  <si>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</si>
  <si>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</si>
  <si>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</si>
  <si>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</si>
  <si>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</si>
  <si>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</si>
  <si>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</si>
  <si>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</si>
  <si>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</si>
  <si>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</si>
  <si>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</si>
  <si>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</si>
  <si>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</si>
  <si>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</si>
  <si>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</si>
  <si>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</si>
  <si>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</si>
  <si>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</si>
  <si>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</si>
  <si>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</si>
  <si>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</si>
  <si>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</si>
  <si>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</si>
  <si>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</si>
  <si>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</si>
  <si>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</si>
  <si>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</si>
  <si>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</si>
  <si>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</si>
  <si>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</si>
  <si>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</si>
  <si>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</si>
  <si>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</si>
  <si>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</si>
  <si>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</si>
  <si>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</si>
  <si>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</si>
  <si>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</si>
  <si>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</si>
  <si>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</si>
  <si>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</si>
  <si>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</si>
  <si>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</si>
  <si>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</si>
  <si>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</si>
  <si>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</si>
  <si>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</si>
  <si>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</si>
  <si>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</si>
  <si>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</si>
  <si>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</si>
  <si>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</si>
  <si>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</si>
  <si>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</si>
  <si>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</si>
  <si>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</si>
  <si>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</si>
  <si>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</si>
  <si>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</si>
  <si>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</si>
  <si>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</si>
  <si>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</si>
  <si>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</si>
  <si>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</si>
  <si>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</si>
  <si>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</si>
  <si>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</si>
  <si>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</si>
  <si>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</si>
  <si>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</si>
  <si>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</si>
  <si>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</si>
  <si>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</si>
  <si>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</si>
  <si>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</si>
  <si>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</si>
  <si>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</si>
  <si>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</si>
  <si>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</si>
  <si>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</si>
  <si>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</si>
  <si>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</si>
  <si>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</si>
  <si>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</si>
  <si>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</si>
  <si>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</si>
  <si>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</si>
  <si>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</si>
  <si>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</si>
  <si>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</si>
  <si>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</si>
  <si>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</si>
  <si>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</si>
  <si>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</si>
  <si>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</si>
  <si>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</si>
  <si>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</si>
  <si>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</si>
  <si>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</si>
  <si>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</si>
  <si>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</si>
  <si>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</si>
  <si>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</si>
  <si>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</si>
  <si>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</si>
  <si>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</si>
  <si>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</si>
  <si>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</si>
  <si>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</si>
  <si>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</si>
  <si>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</si>
  <si>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</si>
  <si>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</si>
  <si>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</si>
  <si>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</si>
  <si>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</si>
  <si>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</si>
  <si>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</si>
  <si>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</si>
  <si>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</si>
  <si>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</si>
  <si>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</si>
  <si>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</si>
  <si>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</si>
  <si>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</si>
  <si>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</si>
  <si>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</si>
  <si>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</si>
  <si>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</si>
  <si>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</si>
  <si>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</si>
  <si>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</si>
  <si>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</si>
  <si>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</si>
  <si>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</si>
  <si>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</si>
  <si>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</si>
  <si>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</si>
  <si>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</si>
  <si>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</si>
  <si>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</si>
  <si>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</si>
  <si>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</si>
  <si>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</si>
  <si>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</si>
  <si>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</si>
  <si>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</si>
  <si>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</si>
  <si>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</si>
  <si>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</si>
  <si>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</si>
  <si>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</si>
  <si>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</si>
  <si>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</si>
  <si>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</si>
  <si>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</si>
  <si>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</si>
  <si>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</si>
  <si>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</si>
  <si>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</si>
  <si>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</si>
  <si>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</si>
  <si>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</si>
  <si>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</si>
  <si>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</si>
  <si>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</si>
  <si>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</si>
  <si>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</si>
  <si>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</si>
  <si>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</si>
  <si>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</si>
  <si>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</si>
  <si>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</si>
  <si>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</si>
  <si>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</si>
  <si>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</si>
  <si>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</si>
  <si>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</si>
  <si>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</si>
  <si>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</si>
  <si>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</si>
  <si>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</si>
  <si>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</si>
  <si>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</si>
  <si>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</si>
  <si>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</si>
  <si>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</si>
  <si>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</si>
  <si>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</si>
  <si>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</si>
  <si>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</si>
  <si>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</si>
  <si>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</si>
  <si>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</si>
  <si>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</si>
  <si>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</si>
  <si>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</si>
  <si>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</si>
  <si>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</si>
  <si>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</si>
  <si>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</si>
  <si>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</si>
  <si>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</si>
  <si>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</si>
  <si>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</si>
  <si>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</si>
  <si>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</si>
  <si>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</si>
  <si>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</si>
  <si>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</si>
  <si>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</si>
  <si>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</si>
  <si>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</si>
  <si>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</si>
  <si>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</si>
  <si>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</si>
  <si>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</si>
  <si>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</si>
  <si>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</si>
  <si>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</si>
  <si>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</si>
  <si>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</si>
  <si>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</si>
  <si>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</si>
  <si>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</si>
  <si>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</si>
  <si>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</si>
  <si>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</si>
  <si>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</si>
  <si>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</si>
  <si>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</si>
  <si>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</si>
  <si>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</si>
  <si>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</si>
  <si>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</si>
  <si>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</si>
  <si>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</si>
  <si>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</si>
  <si>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</si>
  <si>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</si>
  <si>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</si>
  <si>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</si>
  <si>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</si>
  <si>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</si>
  <si>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</si>
  <si>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</si>
  <si>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</si>
  <si>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</si>
  <si>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</si>
  <si>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</si>
  <si>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</si>
  <si>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</si>
  <si>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</si>
  <si>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</si>
  <si>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</si>
  <si>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</si>
  <si>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</si>
  <si>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</si>
  <si>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</si>
  <si>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</si>
  <si>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</si>
  <si>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</si>
  <si>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</si>
  <si>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</si>
  <si>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</si>
  <si>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</si>
  <si>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</si>
  <si>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</si>
  <si>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</si>
  <si>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</si>
  <si>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</si>
  <si>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</si>
  <si>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</si>
  <si>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</si>
  <si>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</si>
  <si>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</si>
  <si>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</si>
  <si>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</si>
  <si>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</si>
  <si>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</si>
  <si>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</si>
  <si>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</si>
  <si>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</si>
  <si>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</si>
  <si>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</si>
  <si>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</si>
  <si>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</si>
  <si>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</si>
  <si>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</si>
  <si>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</si>
  <si>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</si>
  <si>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</si>
  <si>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</si>
  <si>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</si>
  <si>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</si>
  <si>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</si>
  <si>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</si>
  <si>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</si>
  <si>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</si>
  <si>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</si>
  <si>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</si>
  <si>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</si>
  <si>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</si>
  <si>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</si>
  <si>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</si>
  <si>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</si>
  <si>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</si>
  <si>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</si>
  <si>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</si>
  <si>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</si>
  <si>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</si>
  <si>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</si>
  <si>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</si>
  <si>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</si>
  <si>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</si>
  <si>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</si>
  <si>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</si>
  <si>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</si>
  <si>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</si>
  <si>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</si>
  <si>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</si>
  <si>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</si>
  <si>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</si>
  <si>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</si>
  <si>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</si>
  <si>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</si>
  <si>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</si>
  <si>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</si>
  <si>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</si>
  <si>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</si>
  <si>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</si>
  <si>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</si>
  <si>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</si>
  <si>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</si>
  <si>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</si>
  <si>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</si>
  <si>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</si>
  <si>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</si>
  <si>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</si>
  <si>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</si>
  <si>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</si>
  <si>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</si>
  <si>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</si>
  <si>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</si>
  <si>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</si>
  <si>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</si>
  <si>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</si>
  <si>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</si>
  <si>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</si>
  <si>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</si>
  <si>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</si>
  <si>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</si>
  <si>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</si>
  <si>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</si>
  <si>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</si>
  <si>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</si>
  <si>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</si>
  <si>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</si>
  <si>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</si>
  <si>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</si>
  <si>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</si>
  <si>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</si>
  <si>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</si>
  <si>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</si>
  <si>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</si>
  <si>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</si>
  <si>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</si>
  <si>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</si>
  <si>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</si>
  <si>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</si>
  <si>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</si>
  <si>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</si>
  <si>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</si>
  <si>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</si>
  <si>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</si>
  <si>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</si>
  <si>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</si>
  <si>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</si>
  <si>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</si>
  <si>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</si>
  <si>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</si>
  <si>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</si>
  <si>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</si>
  <si>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</si>
  <si>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</si>
  <si>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</si>
  <si>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</si>
  <si>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</si>
  <si>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</si>
  <si>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</si>
  <si>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</si>
  <si>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</si>
  <si>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</si>
  <si>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</si>
  <si>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</si>
  <si>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</si>
  <si>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</si>
  <si>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</si>
  <si>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</si>
  <si>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</si>
  <si>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</si>
  <si>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</si>
  <si>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</si>
  <si>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</si>
  <si>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</si>
  <si>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</si>
  <si>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</si>
  <si>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</si>
  <si>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</si>
  <si>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</si>
  <si>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</si>
  <si>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</si>
  <si>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</si>
  <si>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</si>
  <si>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</si>
  <si>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</si>
  <si>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</si>
  <si>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</si>
  <si>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</si>
  <si>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</si>
  <si>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</si>
  <si>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</si>
  <si>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</si>
  <si>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</si>
  <si>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</si>
  <si>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</si>
  <si>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</si>
  <si>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</si>
  <si>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</si>
  <si>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</si>
  <si>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</si>
  <si>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</si>
  <si>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</si>
  <si>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</si>
  <si>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</si>
  <si>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</si>
  <si>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</si>
  <si>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</si>
  <si>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</si>
  <si>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</si>
  <si>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</si>
  <si>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</si>
  <si>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</si>
  <si>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</si>
  <si>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</si>
  <si>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</si>
  <si>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</si>
  <si>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</si>
  <si>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</si>
  <si>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</si>
  <si>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</si>
  <si>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</si>
  <si>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</si>
  <si>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</si>
  <si>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</si>
  <si>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</si>
  <si>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</si>
  <si>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</si>
  <si>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</si>
  <si>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</si>
  <si>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</si>
  <si>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</si>
  <si>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</si>
  <si>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</si>
  <si>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</si>
  <si>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</si>
  <si>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</si>
  <si>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</si>
  <si>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</si>
  <si>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</si>
  <si>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</si>
  <si>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</si>
  <si>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</si>
  <si>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</si>
  <si>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</si>
  <si>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</si>
  <si>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</si>
  <si>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</si>
  <si>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</si>
  <si>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</si>
  <si>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</si>
  <si>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</si>
  <si>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</si>
  <si>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</si>
  <si>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</si>
  <si>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</si>
  <si>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</si>
  <si>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</si>
  <si>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</si>
  <si>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</si>
  <si>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</si>
  <si>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</si>
  <si>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</si>
  <si>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</si>
  <si>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</si>
  <si>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</si>
  <si>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</si>
  <si>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</si>
  <si>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</si>
  <si>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</si>
  <si>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</si>
  <si>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</si>
  <si>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</si>
  <si>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</si>
  <si>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</si>
  <si>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</si>
  <si>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</si>
  <si>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</si>
  <si>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</si>
  <si>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</si>
  <si>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</si>
  <si>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</si>
  <si>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</si>
  <si>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</si>
  <si>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</si>
  <si>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</si>
  <si>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</si>
  <si>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</si>
  <si>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</si>
  <si>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</si>
  <si>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</si>
  <si>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</si>
  <si>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</si>
  <si>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</si>
  <si>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</si>
  <si>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</si>
  <si>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</si>
  <si>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</si>
  <si>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</si>
  <si>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</si>
  <si>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</si>
  <si>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</si>
  <si>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</si>
  <si>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</si>
  <si>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</si>
  <si>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</si>
  <si>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</si>
  <si>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</si>
  <si>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</si>
  <si>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</si>
  <si>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</si>
  <si>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</si>
  <si>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</si>
  <si>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</si>
  <si>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</si>
  <si>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</si>
  <si>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</si>
  <si>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</si>
  <si>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</si>
  <si>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</si>
  <si>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</si>
  <si>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</si>
  <si>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</si>
  <si>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</si>
  <si>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</si>
  <si>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</si>
  <si>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</si>
  <si>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</si>
  <si>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</si>
  <si>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</si>
  <si>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</si>
  <si>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</si>
  <si>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</si>
  <si>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</si>
  <si>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</si>
  <si>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</si>
  <si>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</si>
  <si>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</si>
  <si>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</si>
  <si>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</si>
  <si>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</si>
  <si>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</si>
  <si>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</si>
  <si>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</si>
  <si>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</si>
  <si>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</si>
  <si>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</si>
  <si>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</si>
  <si>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</si>
  <si>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</si>
  <si>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</si>
  <si>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</si>
  <si>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</si>
  <si>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</si>
  <si>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</si>
  <si>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</si>
  <si>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</si>
  <si>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</si>
  <si>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</si>
  <si>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</si>
  <si>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</si>
  <si>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</si>
  <si>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</si>
  <si>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</si>
  <si>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</si>
  <si>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</si>
  <si>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</si>
  <si>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</si>
  <si>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</si>
  <si>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</si>
  <si>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</si>
  <si>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</si>
  <si>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</si>
  <si>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</si>
  <si>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</si>
  <si>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</si>
  <si>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</si>
  <si>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</si>
  <si>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</si>
  <si>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</si>
  <si>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</si>
  <si>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</si>
  <si>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</si>
  <si>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</si>
  <si>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</si>
  <si>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</si>
  <si>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</si>
  <si>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</si>
  <si>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</si>
  <si>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</si>
  <si>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</si>
  <si>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</si>
  <si>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</si>
  <si>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</si>
  <si>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</si>
  <si>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</si>
  <si>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</si>
  <si>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</si>
  <si>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</si>
  <si>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</si>
  <si>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</si>
  <si>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</si>
  <si>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</si>
  <si>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</si>
  <si>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</si>
  <si>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</si>
  <si>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</si>
  <si>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</si>
  <si>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</si>
  <si>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</si>
  <si>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</si>
  <si>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</si>
  <si>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</si>
  <si>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</si>
  <si>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</si>
  <si>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</si>
  <si>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</si>
  <si>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</si>
  <si>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</si>
  <si>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</si>
  <si>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</si>
  <si>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</si>
  <si>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</si>
  <si>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</si>
  <si>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</si>
  <si>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</si>
  <si>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</si>
  <si>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</si>
  <si>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</si>
  <si>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</si>
  <si>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</si>
  <si>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</si>
  <si>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</si>
  <si>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</si>
  <si>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</si>
  <si>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</si>
  <si>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</si>
  <si>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</si>
  <si>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</si>
  <si>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</si>
  <si>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</si>
  <si>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</si>
  <si>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</si>
  <si>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</si>
  <si>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</si>
  <si>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</si>
  <si>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</si>
  <si>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</si>
  <si>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</si>
  <si>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</si>
  <si>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</si>
  <si>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</si>
  <si>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</si>
  <si>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</si>
  <si>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</si>
  <si>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</si>
  <si>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</si>
  <si>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</si>
  <si>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</si>
  <si>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</si>
  <si>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</si>
  <si>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</si>
  <si>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</si>
  <si>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</si>
  <si>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</si>
  <si>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</si>
  <si>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</si>
  <si>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</si>
  <si>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</si>
  <si>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</si>
  <si>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</si>
  <si>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</si>
  <si>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</si>
  <si>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</si>
  <si>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</si>
  <si>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</si>
  <si>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</si>
  <si>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</si>
  <si>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</si>
  <si>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</si>
  <si>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</si>
  <si>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</si>
  <si>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</si>
  <si>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</si>
  <si>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</si>
  <si>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</si>
  <si>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</si>
  <si>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</si>
  <si>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</si>
  <si>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</si>
  <si>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</si>
  <si>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</si>
  <si>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</si>
  <si>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</si>
  <si>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</si>
  <si>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</si>
  <si>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</si>
  <si>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</si>
  <si>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</si>
  <si>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</si>
  <si>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</si>
  <si>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</si>
  <si>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</si>
  <si>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</si>
  <si>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</si>
  <si>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</si>
  <si>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</si>
  <si>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</si>
  <si>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</si>
  <si>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</si>
  <si>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</si>
  <si>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</si>
  <si>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</si>
  <si>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</si>
  <si>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</si>
  <si>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</si>
  <si>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</si>
  <si>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</si>
  <si>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</si>
  <si>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</si>
  <si>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</si>
  <si>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</si>
  <si>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</si>
  <si>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</si>
  <si>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</si>
  <si>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</si>
  <si>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</si>
  <si>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</si>
  <si>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</si>
  <si>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</si>
  <si>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</si>
  <si>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</si>
  <si>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</si>
  <si>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</si>
  <si>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</si>
  <si>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</si>
  <si>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</si>
  <si>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</si>
  <si>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</si>
  <si>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</si>
  <si>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</si>
  <si>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</si>
  <si>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</si>
  <si>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</si>
  <si>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</si>
  <si>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</si>
  <si>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</si>
  <si>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</si>
  <si>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</si>
  <si>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</si>
  <si>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</si>
  <si>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</si>
  <si>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</si>
  <si>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</si>
  <si>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</si>
  <si>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</si>
  <si>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</si>
  <si>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</si>
  <si>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</si>
  <si>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</si>
  <si>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</si>
  <si>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</si>
  <si>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</si>
  <si>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</si>
  <si>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</si>
  <si>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</si>
  <si>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</si>
  <si>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</si>
  <si>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</si>
  <si>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</si>
  <si>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</si>
  <si>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</si>
  <si>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</si>
  <si>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</si>
  <si>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</si>
  <si>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</si>
  <si>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</si>
  <si>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</si>
  <si>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</si>
  <si>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</si>
  <si>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</si>
  <si>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</si>
  <si>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</si>
  <si>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</si>
  <si>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</si>
  <si>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</si>
  <si>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</si>
  <si>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</si>
  <si>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</si>
  <si>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</si>
  <si>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</si>
  <si>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</si>
  <si>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</si>
  <si>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</si>
  <si>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</si>
  <si>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</si>
  <si>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</si>
  <si>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</si>
  <si>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</si>
  <si>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</si>
  <si>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</si>
  <si>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</si>
  <si>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</si>
  <si>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</si>
  <si>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</si>
  <si>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</si>
  <si>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</si>
  <si>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</si>
  <si>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</si>
  <si>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</si>
  <si>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</si>
  <si>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</si>
  <si>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</si>
  <si>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</si>
  <si>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</si>
  <si>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</si>
  <si>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</si>
  <si>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</si>
  <si>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</si>
  <si>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</si>
  <si>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</si>
  <si>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</si>
  <si>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</si>
  <si>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</si>
  <si>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</si>
  <si>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</si>
  <si>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</si>
  <si>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</si>
  <si>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</si>
  <si>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</si>
  <si>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</si>
  <si>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</si>
  <si>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</si>
  <si>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</si>
  <si>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</si>
  <si>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</si>
  <si>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</si>
  <si>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</si>
  <si>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</si>
  <si>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</si>
  <si>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</si>
  <si>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</si>
  <si>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</si>
  <si>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</si>
  <si>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</si>
  <si>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</si>
  <si>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</si>
  <si>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</si>
  <si>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</si>
  <si>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</si>
  <si>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</si>
  <si>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</si>
  <si>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</si>
  <si>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</si>
  <si>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</si>
  <si>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</si>
  <si>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</si>
  <si>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</si>
  <si>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</si>
  <si>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</si>
  <si>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</si>
  <si>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</si>
  <si>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</si>
  <si>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</si>
  <si>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</si>
  <si>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</si>
  <si>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</si>
  <si>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</si>
  <si>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</si>
  <si>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</si>
  <si>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</si>
  <si>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</si>
  <si>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</si>
  <si>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</si>
  <si>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</si>
  <si>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</si>
  <si>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</si>
  <si>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</si>
  <si>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</si>
  <si>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</si>
  <si>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</si>
  <si>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</si>
  <si>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</si>
  <si>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</si>
  <si>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</si>
  <si>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</si>
  <si>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</si>
  <si>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</si>
  <si>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</si>
  <si>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</si>
  <si>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</si>
  <si>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</si>
  <si>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</si>
  <si>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</si>
  <si>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</si>
  <si>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</si>
  <si>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</si>
  <si>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</si>
  <si>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</si>
  <si>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</si>
  <si>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</si>
  <si>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</si>
  <si>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</si>
  <si>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</si>
  <si>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</si>
  <si>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</si>
  <si>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</si>
  <si>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</si>
  <si>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</si>
  <si>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</si>
  <si>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</si>
  <si>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</si>
  <si>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</si>
  <si>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</si>
  <si>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</si>
  <si>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</si>
  <si>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</si>
  <si>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</si>
  <si>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</si>
  <si>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</si>
  <si>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</si>
  <si>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</si>
  <si>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</si>
  <si>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</si>
  <si>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</si>
  <si>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</si>
  <si>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</si>
  <si>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</si>
  <si>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</si>
  <si>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</si>
  <si>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</si>
  <si>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</si>
  <si>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</si>
  <si>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</si>
  <si>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</si>
  <si>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</si>
  <si>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</si>
  <si>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</si>
  <si>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</si>
  <si>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</si>
  <si>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</si>
  <si>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</si>
  <si>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</si>
  <si>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</si>
  <si>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</si>
  <si>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</si>
  <si>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</si>
  <si>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</si>
  <si>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</si>
  <si>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</si>
  <si>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</si>
  <si>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</si>
  <si>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</si>
  <si>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</si>
  <si>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</si>
  <si>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</si>
  <si>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</si>
  <si>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</si>
  <si>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</si>
  <si>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</si>
  <si>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</si>
  <si>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</si>
  <si>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</si>
  <si>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</si>
  <si>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</si>
  <si>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</si>
  <si>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</si>
  <si>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</si>
  <si>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</si>
  <si>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</si>
  <si>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</si>
  <si>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</si>
  <si>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</si>
  <si>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</si>
  <si>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</si>
  <si>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</si>
  <si>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</si>
  <si>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</si>
  <si>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</si>
  <si>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</si>
  <si>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</si>
  <si>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</si>
  <si>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</si>
  <si>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</si>
  <si>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</si>
  <si>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</si>
  <si>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</si>
  <si>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</si>
  <si>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</si>
  <si>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</si>
  <si>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</si>
  <si>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</si>
  <si>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</si>
  <si>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</si>
  <si>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</si>
  <si>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</si>
  <si>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</si>
  <si>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</si>
  <si>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</si>
  <si>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</si>
  <si>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</si>
  <si>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</si>
  <si>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</si>
  <si>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</si>
  <si>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</si>
  <si>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</si>
  <si>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</si>
  <si>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</si>
  <si>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</si>
  <si>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</si>
  <si>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</si>
  <si>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</si>
  <si>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</si>
  <si>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</si>
  <si>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</si>
  <si>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</si>
  <si>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</si>
  <si>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</si>
  <si>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</si>
  <si>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</si>
  <si>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</si>
  <si>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</si>
  <si>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</si>
  <si>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</si>
  <si>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</si>
  <si>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</si>
  <si>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</si>
  <si>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</si>
  <si>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</si>
  <si>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</si>
  <si>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</si>
  <si>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</si>
  <si>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</si>
  <si>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</si>
  <si>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</si>
  <si>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</si>
  <si>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</si>
  <si>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</si>
  <si>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</si>
  <si>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</si>
  <si>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</si>
  <si>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</si>
  <si>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</si>
  <si>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</si>
  <si>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</si>
  <si>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</si>
  <si>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</si>
  <si>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</si>
  <si>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</si>
  <si>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</si>
  <si>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</si>
  <si>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</si>
  <si>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</si>
  <si>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</si>
  <si>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</si>
  <si>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</si>
  <si>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</si>
  <si>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</si>
  <si>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</si>
  <si>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</si>
  <si>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</si>
  <si>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</si>
  <si>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</si>
  <si>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</si>
  <si>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</si>
  <si>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</si>
  <si>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</si>
  <si>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</si>
  <si>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</si>
  <si>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</si>
  <si>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</si>
  <si>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</si>
  <si>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</si>
  <si>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</si>
  <si>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</si>
  <si>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</si>
  <si>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</si>
  <si>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</si>
  <si>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</si>
  <si>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</si>
  <si>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</si>
  <si>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</si>
  <si>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</si>
  <si>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</si>
  <si>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</si>
  <si>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</si>
  <si>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</si>
  <si>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</si>
  <si>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</si>
  <si>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</si>
  <si>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</si>
  <si>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</si>
  <si>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</si>
  <si>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</si>
  <si>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</si>
  <si>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</si>
  <si>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</si>
  <si>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</si>
  <si>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</si>
  <si>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</si>
  <si>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</si>
  <si>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</si>
  <si>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</si>
  <si>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</si>
  <si>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</si>
  <si>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</si>
  <si>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</si>
  <si>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</si>
  <si>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</si>
  <si>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</si>
  <si>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</si>
  <si>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</si>
  <si>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</si>
  <si>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</si>
  <si>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</si>
  <si>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</si>
  <si>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</si>
  <si>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</si>
  <si>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</si>
  <si>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</si>
  <si>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</si>
  <si>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</si>
  <si>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</si>
  <si>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</si>
  <si>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</si>
  <si>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</si>
  <si>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</si>
  <si>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</si>
  <si>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</si>
  <si>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</si>
  <si>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</si>
  <si>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</si>
  <si>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</si>
  <si>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</si>
  <si>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</si>
  <si>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</si>
  <si>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</si>
  <si>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</si>
  <si>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</si>
  <si>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</si>
  <si>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</si>
  <si>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</si>
  <si>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</si>
  <si>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</si>
  <si>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</si>
  <si>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</si>
  <si>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</si>
  <si>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</si>
  <si>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</si>
  <si>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</si>
  <si>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</si>
  <si>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</si>
  <si>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</si>
  <si>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</si>
  <si>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</si>
  <si>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</si>
  <si>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</si>
  <si>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</si>
  <si>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</si>
  <si>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</si>
  <si>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</si>
  <si>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</si>
  <si>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</si>
  <si>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</si>
  <si>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</si>
  <si>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</si>
  <si>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</si>
  <si>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</si>
  <si>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</si>
  <si>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</si>
  <si>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</si>
  <si>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</si>
  <si>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</si>
  <si>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</si>
  <si>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</si>
  <si>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</si>
  <si>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</si>
  <si>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</si>
  <si>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</si>
  <si>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</si>
  <si>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</si>
  <si>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</si>
  <si>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</si>
  <si>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</si>
  <si>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</si>
  <si>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</si>
  <si>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</si>
  <si>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</si>
  <si>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</si>
  <si>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</si>
  <si>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</si>
  <si>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</si>
  <si>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</si>
  <si>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</si>
  <si>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</si>
  <si>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</si>
  <si>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</si>
  <si>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</si>
  <si>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</si>
  <si>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</si>
  <si>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</si>
  <si>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</si>
  <si>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</si>
  <si>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</si>
  <si>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</si>
  <si>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</si>
  <si>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</si>
  <si>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</si>
  <si>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</si>
  <si>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</si>
  <si>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</si>
  <si>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</si>
  <si>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</si>
  <si>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</si>
  <si>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</si>
  <si>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</si>
  <si>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</si>
  <si>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</si>
  <si>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</si>
  <si>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</si>
  <si>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</si>
  <si>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</si>
  <si>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</si>
  <si>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</si>
  <si>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</si>
  <si>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</si>
  <si>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</si>
  <si>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</si>
  <si>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</si>
  <si>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</si>
  <si>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</si>
  <si>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</si>
  <si>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</si>
  <si>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</si>
  <si>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</si>
  <si>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</si>
  <si>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</si>
  <si>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</si>
  <si>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</si>
  <si>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</si>
  <si>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</si>
  <si>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</si>
  <si>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</si>
  <si>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</si>
  <si>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</si>
  <si>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</si>
  <si>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</si>
  <si>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</si>
  <si>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</si>
  <si>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</si>
  <si>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</si>
  <si>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</si>
  <si>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</si>
  <si>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</si>
  <si>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</si>
  <si>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</si>
  <si>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</si>
  <si>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</si>
  <si>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</si>
  <si>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</si>
  <si>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</si>
  <si>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</si>
  <si>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</si>
  <si>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</si>
  <si>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</si>
  <si>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</si>
  <si>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</si>
  <si>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</si>
  <si>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</si>
  <si>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</si>
  <si>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</si>
  <si>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</si>
  <si>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</si>
  <si>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</si>
  <si>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</si>
  <si>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</si>
  <si>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</si>
  <si>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</si>
  <si>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</si>
  <si>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</si>
  <si>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</si>
  <si>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</si>
  <si>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</si>
  <si>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</si>
  <si>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</si>
  <si>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</si>
  <si>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</si>
  <si>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</si>
  <si>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</si>
  <si>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</si>
  <si>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</si>
  <si>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</si>
  <si>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</si>
  <si>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</si>
  <si>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</si>
  <si>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</si>
  <si>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</si>
  <si>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</si>
  <si>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</si>
  <si>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</si>
  <si>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</si>
  <si>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</si>
  <si>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</si>
  <si>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</si>
  <si>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</si>
  <si>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</si>
  <si>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</si>
  <si>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</si>
  <si>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</si>
  <si>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</si>
  <si>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</si>
  <si>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</si>
  <si>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</si>
  <si>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</si>
  <si>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</si>
  <si>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</si>
  <si>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</si>
  <si>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</si>
  <si>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</si>
  <si>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</si>
  <si>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</si>
  <si>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</si>
  <si>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</si>
  <si>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</si>
  <si>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</si>
  <si>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</si>
  <si>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</si>
  <si>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</si>
  <si>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</si>
  <si>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</si>
  <si>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</si>
  <si>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</si>
  <si>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</si>
  <si>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</si>
  <si>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</si>
  <si>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</si>
  <si>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</si>
  <si>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</si>
  <si>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</si>
  <si>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</si>
  <si>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</si>
  <si>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</si>
  <si>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</si>
  <si>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</si>
  <si>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</si>
  <si>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</si>
  <si>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</si>
  <si>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</si>
  <si>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</si>
  <si>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</si>
  <si>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</si>
  <si>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</si>
  <si>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</si>
  <si>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</si>
  <si>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</si>
  <si>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</si>
  <si>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</si>
  <si>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</si>
  <si>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</si>
  <si>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</si>
  <si>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</si>
  <si>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</si>
  <si>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</si>
  <si>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</si>
  <si>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</si>
  <si>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</si>
  <si>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</si>
  <si>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</si>
  <si>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</si>
  <si>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</si>
  <si>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</si>
  <si>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</si>
  <si>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</si>
  <si>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</si>
  <si>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</si>
  <si>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</si>
  <si>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</si>
  <si>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</si>
  <si>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</si>
  <si>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</si>
  <si>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</si>
  <si>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</si>
  <si>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</si>
  <si>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</si>
  <si>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</si>
  <si>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</si>
  <si>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</si>
  <si>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</si>
  <si>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</si>
  <si>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</si>
  <si>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</si>
  <si>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</si>
  <si>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</si>
  <si>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</si>
  <si>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</si>
  <si>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</si>
  <si>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</si>
  <si>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</si>
  <si>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</si>
  <si>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</si>
  <si>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</si>
  <si>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</si>
  <si>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</si>
  <si>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</si>
  <si>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</si>
  <si>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</si>
  <si>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</si>
  <si>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</si>
  <si>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</si>
  <si>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</si>
  <si>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</si>
  <si>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</si>
  <si>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</si>
  <si>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</si>
  <si>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</si>
  <si>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</si>
  <si>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</si>
  <si>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</si>
  <si>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</si>
  <si>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</si>
  <si>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</si>
  <si>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</si>
  <si>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</si>
  <si>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</si>
  <si>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</si>
  <si>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</si>
  <si>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</si>
  <si>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</si>
  <si>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</si>
  <si>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</si>
  <si>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</si>
  <si>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</si>
  <si>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</si>
  <si>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</si>
  <si>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</si>
  <si>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</si>
  <si>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</si>
  <si>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</si>
  <si>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</si>
  <si>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</si>
  <si>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</si>
  <si>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</si>
  <si>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</si>
  <si>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</si>
  <si>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</si>
  <si>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</si>
  <si>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</si>
  <si>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</si>
  <si>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</si>
  <si>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</si>
  <si>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</si>
  <si>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</si>
  <si>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</si>
  <si>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</si>
  <si>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</si>
  <si>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</si>
  <si>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</si>
  <si>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</si>
  <si>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</si>
  <si>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</si>
  <si>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</si>
  <si>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</si>
  <si>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</si>
  <si>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</si>
  <si>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</si>
  <si>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</si>
  <si>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</si>
  <si>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</si>
  <si>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</si>
  <si>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</si>
  <si>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</si>
  <si>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</si>
  <si>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</si>
  <si>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</si>
  <si>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</si>
  <si>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</si>
  <si>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</si>
  <si>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</si>
  <si>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</si>
  <si>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</si>
  <si>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</si>
  <si>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</si>
  <si>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</si>
  <si>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</si>
  <si>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</si>
  <si>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</si>
  <si>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</si>
  <si>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</si>
  <si>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</si>
  <si>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</si>
  <si>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</si>
  <si>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</si>
  <si>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</si>
  <si>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</si>
  <si>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</si>
  <si>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</si>
  <si>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</si>
  <si>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</si>
  <si>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</si>
  <si>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</si>
  <si>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</si>
  <si>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</si>
  <si>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</si>
  <si>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</si>
  <si>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</si>
  <si>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</si>
  <si>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</si>
  <si>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</si>
  <si>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</si>
  <si>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</si>
  <si>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</si>
  <si>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</si>
  <si>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</si>
  <si>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</si>
  <si>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</si>
  <si>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</si>
  <si>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</si>
  <si>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</si>
  <si>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</si>
  <si>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</si>
  <si>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</si>
  <si>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</si>
  <si>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</si>
  <si>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</si>
  <si>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</si>
  <si>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</si>
  <si>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</si>
  <si>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</si>
  <si>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</si>
  <si>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</si>
  <si>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</si>
  <si>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</si>
  <si>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</si>
  <si>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</si>
  <si>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</si>
  <si>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</si>
  <si>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</si>
  <si>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</si>
  <si>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</si>
  <si>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</si>
  <si>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</si>
  <si>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</si>
  <si>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</si>
  <si>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</si>
  <si>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</si>
  <si>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</si>
  <si>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</si>
  <si>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</si>
  <si>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</si>
  <si>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</si>
  <si>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</si>
  <si>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</si>
  <si>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</si>
  <si>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</si>
  <si>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</si>
  <si>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</si>
  <si>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</si>
  <si>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</si>
  <si>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</si>
  <si>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</si>
  <si>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</si>
  <si>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</si>
  <si>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</si>
  <si>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</si>
  <si>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</si>
  <si>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</si>
  <si>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</si>
  <si>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</si>
  <si>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</si>
  <si>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</si>
  <si>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</si>
  <si>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</si>
  <si>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</si>
  <si>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</si>
  <si>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</si>
  <si>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</si>
  <si>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</si>
  <si>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</si>
  <si>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</si>
  <si>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</si>
  <si>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</si>
  <si>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</si>
  <si>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</si>
  <si>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</si>
  <si>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</si>
  <si>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</si>
  <si>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</si>
  <si>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</si>
  <si>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</si>
  <si>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</si>
  <si>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</si>
  <si>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</si>
  <si>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</si>
  <si>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</si>
  <si>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</si>
  <si>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</si>
  <si>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</si>
  <si>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</si>
  <si>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</si>
  <si>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</si>
  <si>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</si>
  <si>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</si>
  <si>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</si>
  <si>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</si>
  <si>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</si>
  <si>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</si>
  <si>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</si>
  <si>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</si>
  <si>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</si>
  <si>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</si>
  <si>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</si>
  <si>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</si>
  <si>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</si>
  <si>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</si>
  <si>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</si>
  <si>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</si>
  <si>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</si>
  <si>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</si>
  <si>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</si>
  <si>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</si>
  <si>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</si>
  <si>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</si>
  <si>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</si>
  <si>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</si>
  <si>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</si>
  <si>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</si>
  <si>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</si>
  <si>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</si>
  <si>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</si>
  <si>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</si>
  <si>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</si>
  <si>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</si>
  <si>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</si>
  <si>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</si>
  <si>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</si>
  <si>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</si>
  <si>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</si>
  <si>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</si>
  <si>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</si>
  <si>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</si>
  <si>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</si>
  <si>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</si>
  <si>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</si>
  <si>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</si>
  <si>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</si>
  <si>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</si>
  <si>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</si>
  <si>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</si>
  <si>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</si>
  <si>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</si>
  <si>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</si>
  <si>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</si>
  <si>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</si>
  <si>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</si>
  <si>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</si>
  <si>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</si>
  <si>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</si>
  <si>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</si>
  <si>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</si>
  <si>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</si>
  <si>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</si>
  <si>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</si>
  <si>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</si>
  <si>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</si>
  <si>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</si>
  <si>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</si>
  <si>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</si>
  <si>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</si>
  <si>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</si>
  <si>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</si>
  <si>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</si>
  <si>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</si>
  <si>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</si>
  <si>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</si>
  <si>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</si>
  <si>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</si>
  <si>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</si>
  <si>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</si>
  <si>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</si>
  <si>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</si>
  <si>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</si>
  <si>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</si>
  <si>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</si>
  <si>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</si>
  <si>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</si>
  <si>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</si>
  <si>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</si>
  <si>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</si>
  <si>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</si>
  <si>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</si>
  <si>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</si>
  <si>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</si>
  <si>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</si>
  <si>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</si>
  <si>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</si>
  <si>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</si>
  <si>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</si>
  <si>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</si>
  <si>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</si>
  <si>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</si>
  <si>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</si>
  <si>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</si>
  <si>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</si>
  <si>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</si>
  <si>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</si>
  <si>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</si>
  <si>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</si>
  <si>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</si>
  <si>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</si>
  <si>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</si>
  <si>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</si>
  <si>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</si>
  <si>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</si>
  <si>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</si>
  <si>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</si>
  <si>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</si>
  <si>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</si>
  <si>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</si>
  <si>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</si>
  <si>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</si>
  <si>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</si>
  <si>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</si>
  <si>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</si>
  <si>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</si>
  <si>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</si>
  <si>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</si>
  <si>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</si>
  <si>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</si>
  <si>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</si>
  <si>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</si>
  <si>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</si>
  <si>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</si>
  <si>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</si>
  <si>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</si>
  <si>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</si>
  <si>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</si>
  <si>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</si>
  <si>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</si>
  <si>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</si>
  <si>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</si>
  <si>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</si>
  <si>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</si>
  <si>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</si>
  <si>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</si>
  <si>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</si>
  <si>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</si>
  <si>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</si>
  <si>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</si>
  <si>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</si>
  <si>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</si>
  <si>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</si>
  <si>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</si>
  <si>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</si>
  <si>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</si>
  <si>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</si>
  <si>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</si>
  <si>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</si>
  <si>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</si>
  <si>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</si>
  <si>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</si>
  <si>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</si>
  <si>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</si>
  <si>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</si>
  <si>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</si>
  <si>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</si>
  <si>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</si>
  <si>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</si>
  <si>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</si>
  <si>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</si>
  <si>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</si>
  <si>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</si>
  <si>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</si>
  <si>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</si>
  <si>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</si>
  <si>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</si>
  <si>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</si>
  <si>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</si>
  <si>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</si>
  <si>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</si>
  <si>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</si>
  <si>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</si>
  <si>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</si>
  <si>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</si>
  <si>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</si>
  <si>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</si>
  <si>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</si>
  <si>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</si>
  <si>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</si>
  <si>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</si>
  <si>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</si>
  <si>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</si>
  <si>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</si>
  <si>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</si>
  <si>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</si>
  <si>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</si>
  <si>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</si>
  <si>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</si>
  <si>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</si>
  <si>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</si>
  <si>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</si>
  <si>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</si>
  <si>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</si>
  <si>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</si>
  <si>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</si>
  <si>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</si>
  <si>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</si>
  <si>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</si>
  <si>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</si>
  <si>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</si>
  <si>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</si>
  <si>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</si>
  <si>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</si>
  <si>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</si>
  <si>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</si>
  <si>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</si>
  <si>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</si>
  <si>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</si>
  <si>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</si>
  <si>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</si>
  <si>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</si>
  <si>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</si>
  <si>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</si>
  <si>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</si>
  <si>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</si>
  <si>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</si>
  <si>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</si>
  <si>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</si>
  <si>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</si>
  <si>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</si>
  <si>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</si>
  <si>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</si>
  <si>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</si>
  <si>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</si>
  <si>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</si>
  <si>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</si>
  <si>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</si>
  <si>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</si>
  <si>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</si>
  <si>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</si>
  <si>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</si>
  <si>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</si>
  <si>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</si>
  <si>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</si>
  <si>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</si>
  <si>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</si>
  <si>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</si>
  <si>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</si>
  <si>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</si>
  <si>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</si>
  <si>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</si>
  <si>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</si>
  <si>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</si>
  <si>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</si>
  <si>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</si>
  <si>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</si>
  <si>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</si>
  <si>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</si>
  <si>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</si>
  <si>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</si>
  <si>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</si>
  <si>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</si>
  <si>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</si>
  <si>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</si>
  <si>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</si>
  <si>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</si>
  <si>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</si>
  <si>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</si>
  <si>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</si>
  <si>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</si>
  <si>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</si>
  <si>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</si>
  <si>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</si>
  <si>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</si>
  <si>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</si>
  <si>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</si>
  <si>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</si>
  <si>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</si>
  <si>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</si>
  <si>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</si>
  <si>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</si>
  <si>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</si>
  <si>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</si>
  <si>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</si>
  <si>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</si>
  <si>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</si>
  <si>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</si>
  <si>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</si>
  <si>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</si>
  <si>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</si>
  <si>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</si>
  <si>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</si>
  <si>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</si>
  <si>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</si>
  <si>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</si>
  <si>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</si>
  <si>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</si>
  <si>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</si>
  <si>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</si>
  <si>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</si>
  <si>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</si>
  <si>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</si>
  <si>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</si>
  <si>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</si>
  <si>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</si>
  <si>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</si>
  <si>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</si>
  <si>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</si>
  <si>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</si>
  <si>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</si>
  <si>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</si>
  <si>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</si>
  <si>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</si>
  <si>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</si>
  <si>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</si>
  <si>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</si>
  <si>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</si>
  <si>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</si>
  <si>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</si>
  <si>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</si>
  <si>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</si>
  <si>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</si>
  <si>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</si>
  <si>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</si>
  <si>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</si>
  <si>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</si>
  <si>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</si>
  <si>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</si>
  <si>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</si>
  <si>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</si>
  <si>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</si>
  <si>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</si>
  <si>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</si>
  <si>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</si>
  <si>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</si>
  <si>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</si>
  <si>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</si>
  <si>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</si>
  <si>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</si>
  <si>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</si>
  <si>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</si>
  <si>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</si>
  <si>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</si>
  <si>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</si>
  <si>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</si>
  <si>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</si>
  <si>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</si>
  <si>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</si>
  <si>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</si>
  <si>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</si>
  <si>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</si>
  <si>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</si>
  <si>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</si>
  <si>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</si>
  <si>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</si>
  <si>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</si>
  <si>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</si>
  <si>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</si>
  <si>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</si>
  <si>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</si>
  <si>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</si>
  <si>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</si>
  <si>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</si>
  <si>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</si>
  <si>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</si>
  <si>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</si>
  <si>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</si>
  <si>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</si>
  <si>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</si>
  <si>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</si>
  <si>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</si>
  <si>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</si>
  <si>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</si>
  <si>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</si>
  <si>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</si>
  <si>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</si>
  <si>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</si>
  <si>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</si>
  <si>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</si>
  <si>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</si>
  <si>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</si>
  <si>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</si>
  <si>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</si>
  <si>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</si>
  <si>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</si>
  <si>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</si>
  <si>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</si>
  <si>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</si>
  <si>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</si>
  <si>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</si>
  <si>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</si>
  <si>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</si>
  <si>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</si>
  <si>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</si>
  <si>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</si>
  <si>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</si>
  <si>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</si>
  <si>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</si>
  <si>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</si>
  <si>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</si>
  <si>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</si>
  <si>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</si>
  <si>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</si>
  <si>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</si>
  <si>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</si>
  <si>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</si>
  <si>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</si>
  <si>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</si>
  <si>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</si>
  <si>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</si>
  <si>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</si>
  <si>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</si>
  <si>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</si>
  <si>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</si>
  <si>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</si>
  <si>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</si>
  <si>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</si>
  <si>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</si>
  <si>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</si>
  <si>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</si>
  <si>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</si>
  <si>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</si>
  <si>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</si>
  <si>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</si>
  <si>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</si>
  <si>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</si>
  <si>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</si>
  <si>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</si>
  <si>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</si>
  <si>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</si>
  <si>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</si>
  <si>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</si>
  <si>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</si>
  <si>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</si>
  <si>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</si>
  <si>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</si>
  <si>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</si>
  <si>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</si>
  <si>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</si>
  <si>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</si>
  <si>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</si>
  <si>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</si>
  <si>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</si>
  <si>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</si>
  <si>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</si>
  <si>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</si>
  <si>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</si>
  <si>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</si>
  <si>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</si>
  <si>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</si>
  <si>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</si>
  <si>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</si>
  <si>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</si>
  <si>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</si>
  <si>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</si>
  <si>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</si>
  <si>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</si>
  <si>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</si>
  <si>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</si>
  <si>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</si>
  <si>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</si>
  <si>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</si>
  <si>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</si>
  <si>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</si>
  <si>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</si>
  <si>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</si>
  <si>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</si>
  <si>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</si>
  <si>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</si>
  <si>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</si>
  <si>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</si>
  <si>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</si>
  <si>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</si>
  <si>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</si>
  <si>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</si>
  <si>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</si>
  <si>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</si>
  <si>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</si>
  <si>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</si>
  <si>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</si>
  <si>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</si>
  <si>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</si>
  <si>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</si>
  <si>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</si>
  <si>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</si>
  <si>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</si>
  <si>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</si>
  <si>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</si>
  <si>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</si>
  <si>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</si>
  <si>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</si>
  <si>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</si>
  <si>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</si>
  <si>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</si>
  <si>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</si>
  <si>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</si>
  <si>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</si>
  <si>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</si>
  <si>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</si>
  <si>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</si>
  <si>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</si>
  <si>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</si>
  <si>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</si>
  <si>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</si>
  <si>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</si>
  <si>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</si>
  <si>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</si>
  <si>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</si>
  <si>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</si>
  <si>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</si>
  <si>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</si>
  <si>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</si>
  <si>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</si>
  <si>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</si>
  <si>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</si>
  <si>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</si>
  <si>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</si>
  <si>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</si>
  <si>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</si>
  <si>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</si>
  <si>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</si>
  <si>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</si>
  <si>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</si>
  <si>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</si>
  <si>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</si>
  <si>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</si>
  <si>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</si>
  <si>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</si>
  <si>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</si>
  <si>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</si>
  <si>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</si>
  <si>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</si>
  <si>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</si>
  <si>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</si>
  <si>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</si>
  <si>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</si>
  <si>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</si>
  <si>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</si>
  <si>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</si>
  <si>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</si>
  <si>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</si>
  <si>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</si>
  <si>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</si>
  <si>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</si>
  <si>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</si>
  <si>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</si>
  <si>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</si>
  <si>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</si>
  <si>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</si>
  <si>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</si>
  <si>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</si>
  <si>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</si>
  <si>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</si>
  <si>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</si>
  <si>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</si>
  <si>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</si>
  <si>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</si>
  <si>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</si>
  <si>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</si>
  <si>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</si>
  <si>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</si>
  <si>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</si>
  <si>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</si>
  <si>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</si>
  <si>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</si>
  <si>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</si>
  <si>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</si>
  <si>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</si>
  <si>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</si>
  <si>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</si>
  <si>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</si>
  <si>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</si>
  <si>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</si>
  <si>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</si>
  <si>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</si>
  <si>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</si>
  <si>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</si>
  <si>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</si>
  <si>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</si>
  <si>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</si>
  <si>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</si>
  <si>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</si>
  <si>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</si>
  <si>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</si>
  <si>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</si>
  <si>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</si>
  <si>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</si>
  <si>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</si>
  <si>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</si>
  <si>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</si>
  <si>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</si>
  <si>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</si>
  <si>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</si>
  <si>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</si>
  <si>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</si>
  <si>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</si>
  <si>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</si>
  <si>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</si>
  <si>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</si>
  <si>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</si>
  <si>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</si>
  <si>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</si>
  <si>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</si>
  <si>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</si>
  <si>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</si>
  <si>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</si>
  <si>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</si>
  <si>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</si>
  <si>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</si>
  <si>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</si>
  <si>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</si>
  <si>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</si>
  <si>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</si>
  <si>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</si>
  <si>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</si>
  <si>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</si>
  <si>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</si>
  <si>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</si>
  <si>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</si>
  <si>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</si>
  <si>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</si>
  <si>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</si>
  <si>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</si>
  <si>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</si>
  <si>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</si>
  <si>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</si>
  <si>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</si>
  <si>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</si>
  <si>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</si>
  <si>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</si>
  <si>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</si>
  <si>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</si>
  <si>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</si>
  <si>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</si>
  <si>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</si>
  <si>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</si>
  <si>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</si>
  <si>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</si>
  <si>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</si>
  <si>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</si>
  <si>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</si>
  <si>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</si>
  <si>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</si>
  <si>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</si>
  <si>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</si>
  <si>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</si>
  <si>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</si>
  <si>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</si>
  <si>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</si>
  <si>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</si>
  <si>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</si>
  <si>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</si>
  <si>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</si>
  <si>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</si>
  <si>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</si>
  <si>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</si>
  <si>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</si>
  <si>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</si>
  <si>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</si>
  <si>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</si>
  <si>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</si>
  <si>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</si>
  <si>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</si>
  <si>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</si>
  <si>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</si>
  <si>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</si>
  <si>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</si>
  <si>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</si>
  <si>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</si>
  <si>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</si>
  <si>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</si>
  <si>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</si>
  <si>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</si>
  <si>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</si>
  <si>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</si>
  <si>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</si>
  <si>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</si>
  <si>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</si>
  <si>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</si>
  <si>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</si>
  <si>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</si>
  <si>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</si>
  <si>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</si>
  <si>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</si>
  <si>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</si>
  <si>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</si>
  <si>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</si>
  <si>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</si>
  <si>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</si>
  <si>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</si>
  <si>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</si>
  <si>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</si>
  <si>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</si>
  <si>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</si>
  <si>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</si>
  <si>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</si>
  <si>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</si>
  <si>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</si>
  <si>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</si>
  <si>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</si>
  <si>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</si>
  <si>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</si>
  <si>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</si>
  <si>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</si>
  <si>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</si>
  <si>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</si>
  <si>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</si>
  <si>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</si>
  <si>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</si>
  <si>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</si>
  <si>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</si>
  <si>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</si>
  <si>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</si>
  <si>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</si>
  <si>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</si>
  <si>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</si>
  <si>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</si>
  <si>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</si>
  <si>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</si>
  <si>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</si>
  <si>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</si>
  <si>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</si>
  <si>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</si>
  <si>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</si>
  <si>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</si>
  <si>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</si>
  <si>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</si>
  <si>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</si>
  <si>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</si>
  <si>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</si>
  <si>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</si>
  <si>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</si>
  <si>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</si>
  <si>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</si>
  <si>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</si>
  <si>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</si>
  <si>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</si>
  <si>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</si>
  <si>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</si>
  <si>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</si>
  <si>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</si>
  <si>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</si>
  <si>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</si>
  <si>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</si>
  <si>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</si>
  <si>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</si>
  <si>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</si>
  <si>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</si>
  <si>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</si>
  <si>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</si>
  <si>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</si>
  <si>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</si>
  <si>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</si>
  <si>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</si>
  <si>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</si>
  <si>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</si>
  <si>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</si>
  <si>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</si>
  <si>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</si>
  <si>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</si>
  <si>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</si>
  <si>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</si>
  <si>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</si>
  <si>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</si>
  <si>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</si>
  <si>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</si>
  <si>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</si>
  <si>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</si>
  <si>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</si>
  <si>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</si>
  <si>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</si>
  <si>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</si>
  <si>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</si>
  <si>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</si>
  <si>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</si>
  <si>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</si>
  <si>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</si>
  <si>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</si>
  <si>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</si>
  <si>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</si>
  <si>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</si>
  <si>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</si>
  <si>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</si>
  <si>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</si>
  <si>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</si>
  <si>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</si>
  <si>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</si>
  <si>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</si>
  <si>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</si>
  <si>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</si>
  <si>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</si>
  <si>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</si>
  <si>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</si>
  <si>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</si>
  <si>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</si>
  <si>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</si>
  <si>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</si>
  <si>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</si>
  <si>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</si>
  <si>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</si>
  <si>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</si>
  <si>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</si>
  <si>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</si>
  <si>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</si>
  <si>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</si>
  <si>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</si>
  <si>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</si>
  <si>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</si>
  <si>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</si>
  <si>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</si>
  <si>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</si>
  <si>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</si>
  <si>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</si>
  <si>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</si>
  <si>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</si>
  <si>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</si>
  <si>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</si>
  <si>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</si>
  <si>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</si>
  <si>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</si>
  <si>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</si>
  <si>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</si>
  <si>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</si>
  <si>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</si>
  <si>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</si>
  <si>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</si>
  <si>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</si>
  <si>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</si>
  <si>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</si>
  <si>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</si>
  <si>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</si>
  <si>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</si>
  <si>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</si>
  <si>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</si>
  <si>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</si>
  <si>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</si>
  <si>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</si>
  <si>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</si>
  <si>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</si>
  <si>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</si>
  <si>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</si>
  <si>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</si>
  <si>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</si>
  <si>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</si>
  <si>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</si>
  <si>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</si>
  <si>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</si>
  <si>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</si>
  <si>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</si>
  <si>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</si>
  <si>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</si>
  <si>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</si>
  <si>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</si>
  <si>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</si>
  <si>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</si>
  <si>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</si>
  <si>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</si>
  <si>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</si>
  <si>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</si>
  <si>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</si>
  <si>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</si>
  <si>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</si>
  <si>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</si>
  <si>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</si>
  <si>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</si>
  <si>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</si>
  <si>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</si>
  <si>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</si>
  <si>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</si>
  <si>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</si>
  <si>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</si>
  <si>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</si>
  <si>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</si>
  <si>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</si>
  <si>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</si>
  <si>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</si>
  <si>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</si>
  <si>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</si>
  <si>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</si>
  <si>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</si>
  <si>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</si>
  <si>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</si>
  <si>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</si>
  <si>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</si>
  <si>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</si>
  <si>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</si>
  <si>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</si>
  <si>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</si>
  <si>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</si>
  <si>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</si>
  <si>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</si>
  <si>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</si>
  <si>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</si>
  <si>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</si>
  <si>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</si>
  <si>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</si>
  <si>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</si>
  <si>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</si>
  <si>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</si>
  <si>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</si>
  <si>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</si>
  <si>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</si>
  <si>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</si>
  <si>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</si>
  <si>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</si>
  <si>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</si>
  <si>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</si>
  <si>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</si>
  <si>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</si>
  <si>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</si>
  <si>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</si>
  <si>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</si>
  <si>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</si>
  <si>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</si>
  <si>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</si>
  <si>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</si>
  <si>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</si>
  <si>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</si>
  <si>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</si>
  <si>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</si>
  <si>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</si>
  <si>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</si>
  <si>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</si>
  <si>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</si>
  <si>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</si>
  <si>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</si>
  <si>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</si>
  <si>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</si>
  <si>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</si>
  <si>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</si>
  <si>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</si>
  <si>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</si>
  <si>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</si>
  <si>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</si>
  <si>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</si>
  <si>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</si>
  <si>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</si>
  <si>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</si>
  <si>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</si>
  <si>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</si>
  <si>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</si>
  <si>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</si>
  <si>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</si>
  <si>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</si>
  <si>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</si>
  <si>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</si>
  <si>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</si>
  <si>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</si>
  <si>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</si>
  <si>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</si>
  <si>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</si>
  <si>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</si>
  <si>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</si>
  <si>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</si>
  <si>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</si>
  <si>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</si>
  <si>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</si>
  <si>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</si>
  <si>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</si>
  <si>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</si>
  <si>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</si>
  <si>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</si>
  <si>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</si>
  <si>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</si>
  <si>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</si>
  <si>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</si>
  <si>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</si>
  <si>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</si>
  <si>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</si>
  <si>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</si>
  <si>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</si>
  <si>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</si>
  <si>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</si>
  <si>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</si>
  <si>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</si>
  <si>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</si>
  <si>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</si>
  <si>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</si>
  <si>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</si>
  <si>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</si>
  <si>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</si>
  <si>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</si>
  <si>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</si>
  <si>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</si>
  <si>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</si>
  <si>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</si>
  <si>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</si>
  <si>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</si>
  <si>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</si>
  <si>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</si>
  <si>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</si>
  <si>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</si>
  <si>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</si>
  <si>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</si>
  <si>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</si>
  <si>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</si>
  <si>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</si>
  <si>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</si>
  <si>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</si>
  <si>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</si>
  <si>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</si>
  <si>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</si>
  <si>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</si>
  <si>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</si>
  <si>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</si>
  <si>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</si>
  <si>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</si>
  <si>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</si>
  <si>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</si>
  <si>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</si>
  <si>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</si>
  <si>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</si>
  <si>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</si>
  <si>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</si>
  <si>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</si>
  <si>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</si>
  <si>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</si>
  <si>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</si>
  <si>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</si>
  <si>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</si>
  <si>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</si>
  <si>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</si>
  <si>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</si>
  <si>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</si>
  <si>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</si>
  <si>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</si>
  <si>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</si>
  <si>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</si>
  <si>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</si>
  <si>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</si>
  <si>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</si>
  <si>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</si>
  <si>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</si>
  <si>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</si>
  <si>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</si>
  <si>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</si>
  <si>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</si>
  <si>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</si>
  <si>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</si>
  <si>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</si>
  <si>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</si>
  <si>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</si>
  <si>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</si>
  <si>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</si>
  <si>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</si>
  <si>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</si>
  <si>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</si>
  <si>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</si>
  <si>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</si>
  <si>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</si>
  <si>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</si>
  <si>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</si>
  <si>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</si>
  <si>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</si>
  <si>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</si>
  <si>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</si>
  <si>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</si>
  <si>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</si>
  <si>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</si>
  <si>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</si>
  <si>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</si>
  <si>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</si>
  <si>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</si>
  <si>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</si>
  <si>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</si>
  <si>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</si>
  <si>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</si>
  <si>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</si>
  <si>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</si>
  <si>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</si>
  <si>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</si>
  <si>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</si>
  <si>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</si>
  <si>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</si>
  <si>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</si>
  <si>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</si>
  <si>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</si>
  <si>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</si>
  <si>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</si>
  <si>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</si>
  <si>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</si>
  <si>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</si>
  <si>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</si>
  <si>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</si>
  <si>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</si>
  <si>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</si>
  <si>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</si>
  <si>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</si>
  <si>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</si>
  <si>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</si>
  <si>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</si>
  <si>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</si>
  <si>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</si>
  <si>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</si>
  <si>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</si>
  <si>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</si>
  <si>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</si>
  <si>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</si>
  <si>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</si>
  <si>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</si>
  <si>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</si>
  <si>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</si>
  <si>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</si>
  <si>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</si>
  <si>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</si>
  <si>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</si>
  <si>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</si>
  <si>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</si>
  <si>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</si>
  <si>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</si>
  <si>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</si>
  <si>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</si>
  <si>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</si>
  <si>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</si>
  <si>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</si>
  <si>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</si>
  <si>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</si>
  <si>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</si>
  <si>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</si>
  <si>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</si>
  <si>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</si>
  <si>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</si>
  <si>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</si>
  <si>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</si>
  <si>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</si>
  <si>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</si>
  <si>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</si>
  <si>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</si>
  <si>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</si>
  <si>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</si>
  <si>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</si>
  <si>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</si>
  <si>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</si>
  <si>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</si>
  <si>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</si>
  <si>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</si>
  <si>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</si>
  <si>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</si>
  <si>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</si>
  <si>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</si>
  <si>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</si>
  <si>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</si>
  <si>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</si>
  <si>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</si>
  <si>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</si>
  <si>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</si>
  <si>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</si>
  <si>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</si>
  <si>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</si>
  <si>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</si>
  <si>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</si>
  <si>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</si>
  <si>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</si>
  <si>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</si>
  <si>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</si>
  <si>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</si>
  <si>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</si>
  <si>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</si>
  <si>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</si>
  <si>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</si>
  <si>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</si>
  <si>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</si>
  <si>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</si>
  <si>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</si>
  <si>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</si>
  <si>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</si>
  <si>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</si>
  <si>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</si>
  <si>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</si>
  <si>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</si>
  <si>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</si>
  <si>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</si>
  <si>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</si>
  <si>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</si>
  <si>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</si>
  <si>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</si>
  <si>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</si>
  <si>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</si>
  <si>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</si>
  <si>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</si>
  <si>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</si>
  <si>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</si>
  <si>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</si>
  <si>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</si>
  <si>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</si>
  <si>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</si>
  <si>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</si>
  <si>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</si>
  <si>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</si>
  <si>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</si>
  <si>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</si>
  <si>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</si>
  <si>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</si>
  <si>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</si>
  <si>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</si>
  <si>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</si>
  <si>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</si>
  <si>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</si>
  <si>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</si>
  <si>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</si>
  <si>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</si>
  <si>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</si>
  <si>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</si>
  <si>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</si>
  <si>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</si>
  <si>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</si>
  <si>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</si>
  <si>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</si>
  <si>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</si>
  <si>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</si>
  <si>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</si>
  <si>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</si>
  <si>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</si>
  <si>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</si>
  <si>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</si>
  <si>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</si>
  <si>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</si>
  <si>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</si>
  <si>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</si>
  <si>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</si>
  <si>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</si>
  <si>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</si>
  <si>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</si>
  <si>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</si>
  <si>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</si>
  <si>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</si>
  <si>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</si>
  <si>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</si>
  <si>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</si>
  <si>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</si>
  <si>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</si>
  <si>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</si>
  <si>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</si>
  <si>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</si>
  <si>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</si>
  <si>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</si>
  <si>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</si>
  <si>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</si>
  <si>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</si>
  <si>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</si>
  <si>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</si>
  <si>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</si>
  <si>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</si>
  <si>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</si>
  <si>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</si>
  <si>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</si>
  <si>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</si>
  <si>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</si>
  <si>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</si>
  <si>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</si>
  <si>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</si>
  <si>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</si>
  <si>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</si>
  <si>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</si>
  <si>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</si>
  <si>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</si>
  <si>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</si>
  <si>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</si>
  <si>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</si>
  <si>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</si>
  <si>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</si>
  <si>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</si>
  <si>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</si>
  <si>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</si>
  <si>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</si>
  <si>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</si>
  <si>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</si>
  <si>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</si>
  <si>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</si>
  <si>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</si>
  <si>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</si>
  <si>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</si>
  <si>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</si>
  <si>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</si>
  <si>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</si>
  <si>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</si>
  <si>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</si>
  <si>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</si>
  <si>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</si>
  <si>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</si>
  <si>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</si>
  <si>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</si>
  <si>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</si>
  <si>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</si>
  <si>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</si>
  <si>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</si>
  <si>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</si>
  <si>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</si>
  <si>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</si>
  <si>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</si>
  <si>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</si>
  <si>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</si>
  <si>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</si>
  <si>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</si>
  <si>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</si>
  <si>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</si>
  <si>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</si>
  <si>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</si>
  <si>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</si>
  <si>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</si>
  <si>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</si>
  <si>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</si>
  <si>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</si>
  <si>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</si>
  <si>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</si>
  <si>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</si>
  <si>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</si>
  <si>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</si>
  <si>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</si>
  <si>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</si>
  <si>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</si>
  <si>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</si>
  <si>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</si>
  <si>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</si>
  <si>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</si>
  <si>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</si>
  <si>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</si>
  <si>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</si>
  <si>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</si>
  <si>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</si>
  <si>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</si>
  <si>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</si>
  <si>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</si>
  <si>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</si>
  <si>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</si>
  <si>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</si>
  <si>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</si>
  <si>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</si>
  <si>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</si>
  <si>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</si>
  <si>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</si>
  <si>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</si>
  <si>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</si>
  <si>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</si>
  <si>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</si>
  <si>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</si>
  <si>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</si>
  <si>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</si>
  <si>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</si>
  <si>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</si>
  <si>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</si>
  <si>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</si>
  <si>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</si>
  <si>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</si>
  <si>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</si>
  <si>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</si>
  <si>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</si>
  <si>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</si>
  <si>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</si>
  <si>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</si>
  <si>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</si>
  <si>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</si>
  <si>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</si>
  <si>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</si>
  <si>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</si>
  <si>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</si>
  <si>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</si>
  <si>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</si>
  <si>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</si>
  <si>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</si>
  <si>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</si>
  <si>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</si>
  <si>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</si>
  <si>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</si>
  <si>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</si>
  <si>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</si>
  <si>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</si>
  <si>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</si>
  <si>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</si>
  <si>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</si>
  <si>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</si>
  <si>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</si>
  <si>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</si>
  <si>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</si>
  <si>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</si>
  <si>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</si>
  <si>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</si>
  <si>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</si>
  <si>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</si>
  <si>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</si>
  <si>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</si>
  <si>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</si>
  <si>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</si>
  <si>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</si>
  <si>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</si>
  <si>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</si>
  <si>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</si>
  <si>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</si>
  <si>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</si>
  <si>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</si>
  <si>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</si>
  <si>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</si>
  <si>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</si>
  <si>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</si>
  <si>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</si>
  <si>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</si>
  <si>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</si>
  <si>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</si>
  <si>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</si>
  <si>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</si>
  <si>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</si>
  <si>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</si>
  <si>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</si>
  <si>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</si>
  <si>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</si>
  <si>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</si>
  <si>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</si>
  <si>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</si>
  <si>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</si>
  <si>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</si>
  <si>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</si>
  <si>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</si>
  <si>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</si>
  <si>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</si>
  <si>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</si>
  <si>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</si>
  <si>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</si>
  <si>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</si>
  <si>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</si>
  <si>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</si>
  <si>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</si>
  <si>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</si>
  <si>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</si>
  <si>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</si>
  <si>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</si>
  <si>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</si>
  <si>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</si>
  <si>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</si>
  <si>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</si>
  <si>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</si>
  <si>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</si>
  <si>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</si>
  <si>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</si>
  <si>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</si>
  <si>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</si>
  <si>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</si>
  <si>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</si>
  <si>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</si>
  <si>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</si>
  <si>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</si>
  <si>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</si>
  <si>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</si>
  <si>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</si>
  <si>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</si>
  <si>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</si>
  <si>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</si>
  <si>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</si>
  <si>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</si>
  <si>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</si>
  <si>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</si>
  <si>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</si>
  <si>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</si>
  <si>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</si>
  <si>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</si>
  <si>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</si>
  <si>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</si>
  <si>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</si>
  <si>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</si>
  <si>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</si>
  <si>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</si>
  <si>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</si>
  <si>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</si>
  <si>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</si>
  <si>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</si>
  <si>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</si>
  <si>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</si>
  <si>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</si>
  <si>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</si>
  <si>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</si>
  <si>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</si>
  <si>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</si>
  <si>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</si>
  <si>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</si>
  <si>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</si>
  <si>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</si>
  <si>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</si>
  <si>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</si>
  <si>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</si>
  <si>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</si>
  <si>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</si>
  <si>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</si>
  <si>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</si>
  <si>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</si>
  <si>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</si>
  <si>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</si>
  <si>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</si>
  <si>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</si>
  <si>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</si>
  <si>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</si>
  <si>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</si>
  <si>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</si>
  <si>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</si>
  <si>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</si>
  <si>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</si>
  <si>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</si>
  <si>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</si>
  <si>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</si>
  <si>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</si>
  <si>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</si>
  <si>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</si>
  <si>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</si>
  <si>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</si>
  <si>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</si>
  <si>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</si>
  <si>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</si>
  <si>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</si>
  <si>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</si>
  <si>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</si>
  <si>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</si>
  <si>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</si>
  <si>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</si>
  <si>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</si>
  <si>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</si>
  <si>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</si>
  <si>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</si>
  <si>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</si>
  <si>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</si>
  <si>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</si>
  <si>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</si>
  <si>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</si>
  <si>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</si>
  <si>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</si>
  <si>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</si>
  <si>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</si>
  <si>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</si>
  <si>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</si>
  <si>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</si>
  <si>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</si>
  <si>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</si>
  <si>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</si>
  <si>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</si>
  <si>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</si>
  <si>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</si>
  <si>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</si>
  <si>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</si>
  <si>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</si>
  <si>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</si>
  <si>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</si>
  <si>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</si>
  <si>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</si>
  <si>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</si>
  <si>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</si>
  <si>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</si>
  <si>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</si>
  <si>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</si>
  <si>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</si>
  <si>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</si>
  <si>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</si>
  <si>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</si>
  <si>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</si>
  <si>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</si>
  <si>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</si>
  <si>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</si>
  <si>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</si>
  <si>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</si>
  <si>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</si>
  <si>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</si>
  <si>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</si>
  <si>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</si>
  <si>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</si>
  <si>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</si>
  <si>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</si>
  <si>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</si>
  <si>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</si>
  <si>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</si>
  <si>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</si>
  <si>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</si>
  <si>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</si>
  <si>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</si>
  <si>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</si>
  <si>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</si>
  <si>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</si>
  <si>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</si>
  <si>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</si>
  <si>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</si>
  <si>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</si>
  <si>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</si>
  <si>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</si>
  <si>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</si>
  <si>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</si>
  <si>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</si>
  <si>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</si>
  <si>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</si>
  <si>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</si>
  <si>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</si>
  <si>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</si>
  <si>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</si>
  <si>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</si>
  <si>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</si>
  <si>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</si>
  <si>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</si>
  <si>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</si>
  <si>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</si>
  <si>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</si>
  <si>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</si>
  <si>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</si>
  <si>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</si>
  <si>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</si>
  <si>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</si>
  <si>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</si>
  <si>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</si>
  <si>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</si>
  <si>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</si>
  <si>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</si>
  <si>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</si>
  <si>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</si>
  <si>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</si>
  <si>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</si>
  <si>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</si>
  <si>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</si>
  <si>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</si>
  <si>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</si>
  <si>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</si>
  <si>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</si>
  <si>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</si>
  <si>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</si>
  <si>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</si>
  <si>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</si>
  <si>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</si>
  <si>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</si>
  <si>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</si>
  <si>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</si>
  <si>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</si>
  <si>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</si>
  <si>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</si>
  <si>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</si>
  <si>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</si>
  <si>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</si>
  <si>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</si>
  <si>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</si>
  <si>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</si>
  <si>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</si>
  <si>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</si>
  <si>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</si>
  <si>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</si>
  <si>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</si>
  <si>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</si>
  <si>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</si>
  <si>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</si>
  <si>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</si>
  <si>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</si>
  <si>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</si>
  <si>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</si>
  <si>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</si>
  <si>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</si>
  <si>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</si>
  <si>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</si>
  <si>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</si>
  <si>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</si>
  <si>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</si>
  <si>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</si>
  <si>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</si>
  <si>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</si>
  <si>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</si>
  <si>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</si>
  <si>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</si>
  <si>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</si>
  <si>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</si>
  <si>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</si>
  <si>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</si>
  <si>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</si>
  <si>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</si>
  <si>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</si>
  <si>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</si>
  <si>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</si>
  <si>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</si>
  <si>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</si>
  <si>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</si>
  <si>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</si>
  <si>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</si>
  <si>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</si>
  <si>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</si>
  <si>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</si>
  <si>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</si>
  <si>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</si>
  <si>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</si>
  <si>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</si>
  <si>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</si>
  <si>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</si>
  <si>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</si>
  <si>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</si>
  <si>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</si>
  <si>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</si>
  <si>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</si>
  <si>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</si>
  <si>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</si>
  <si>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</si>
  <si>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</si>
  <si>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</si>
  <si>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</si>
  <si>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</si>
  <si>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</si>
  <si>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</si>
  <si>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</si>
  <si>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</si>
  <si>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</si>
  <si>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</si>
  <si>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</si>
  <si>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</si>
  <si>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</si>
  <si>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</si>
  <si>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</si>
  <si>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</si>
  <si>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</si>
  <si>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</si>
  <si>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</si>
  <si>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</si>
  <si>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</si>
  <si>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</si>
  <si>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</si>
  <si>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</si>
  <si>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</si>
  <si>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</si>
  <si>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</si>
  <si>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</si>
  <si>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</si>
  <si>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</si>
  <si>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</si>
  <si>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</si>
  <si>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</si>
  <si>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</si>
  <si>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</si>
  <si>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</si>
  <si>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</si>
  <si>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</si>
  <si>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</si>
  <si>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</si>
  <si>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</si>
  <si>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</si>
  <si>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</si>
  <si>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</si>
  <si>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</si>
  <si>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</si>
  <si>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</si>
  <si>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</si>
  <si>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</si>
  <si>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</si>
  <si>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</si>
  <si>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</si>
  <si>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</si>
  <si>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</si>
  <si>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</si>
  <si>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</si>
  <si>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</si>
  <si>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</si>
  <si>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</si>
  <si>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</si>
  <si>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</si>
  <si>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</si>
  <si>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</si>
  <si>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</si>
  <si>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</si>
  <si>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</si>
  <si>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</si>
  <si>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</si>
  <si>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</si>
  <si>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</si>
  <si>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</si>
  <si>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</si>
  <si>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</si>
  <si>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</si>
  <si>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</si>
  <si>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</si>
  <si>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</si>
  <si>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</si>
  <si>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</si>
  <si>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</si>
  <si>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</si>
  <si>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</si>
  <si>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</si>
  <si>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</si>
  <si>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</si>
  <si>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</si>
  <si>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</si>
  <si>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</si>
  <si>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</si>
  <si>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</si>
  <si>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</si>
  <si>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</si>
  <si>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</si>
  <si>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</si>
  <si>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</si>
  <si>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</si>
  <si>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</si>
  <si>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</si>
  <si>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</si>
  <si>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</si>
  <si>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</si>
  <si>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</si>
  <si>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</si>
  <si>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</si>
  <si>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</si>
  <si>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</si>
  <si>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</si>
  <si>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</si>
  <si>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</si>
  <si>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</si>
  <si>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</si>
  <si>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</si>
  <si>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</si>
  <si>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</si>
  <si>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</si>
  <si>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</si>
  <si>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</si>
  <si>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</si>
  <si>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</si>
  <si>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</si>
  <si>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</si>
  <si>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</si>
  <si>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</si>
  <si>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</si>
  <si>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</si>
  <si>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</si>
  <si>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</si>
  <si>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</si>
  <si>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</si>
  <si>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</si>
  <si>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</si>
  <si>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</si>
  <si>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</si>
  <si>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</si>
  <si>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</si>
  <si>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</si>
  <si>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</si>
  <si>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</si>
  <si>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</si>
  <si>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</si>
  <si>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</si>
  <si>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</si>
  <si>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</si>
  <si>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</si>
  <si>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</si>
  <si>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</si>
  <si>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</si>
  <si>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</si>
  <si>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</si>
  <si>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</si>
  <si>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</si>
  <si>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</si>
  <si>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</si>
  <si>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</si>
  <si>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</si>
  <si>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</si>
  <si>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</si>
  <si>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</si>
  <si>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</si>
  <si>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</si>
  <si>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</si>
  <si>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</si>
  <si>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</si>
  <si>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</si>
  <si>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</si>
  <si>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</si>
  <si>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</si>
  <si>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</si>
  <si>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</si>
  <si>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</si>
  <si>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</si>
  <si>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</si>
  <si>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</si>
  <si>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</si>
  <si>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</si>
  <si>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</si>
  <si>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</si>
  <si>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</si>
  <si>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</si>
  <si>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</si>
  <si>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</si>
  <si>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</si>
  <si>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</si>
  <si>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</si>
  <si>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</si>
  <si>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</si>
  <si>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</si>
  <si>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</si>
  <si>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</si>
  <si>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</si>
  <si>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</si>
  <si>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</si>
  <si>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</si>
  <si>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</si>
  <si>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</si>
  <si>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</si>
  <si>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</si>
  <si>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</si>
  <si>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</si>
  <si>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</si>
  <si>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</si>
  <si>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</si>
  <si>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</si>
  <si>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</si>
  <si>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</si>
  <si>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</si>
  <si>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</si>
  <si>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</si>
  <si>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</si>
  <si>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</si>
  <si>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</si>
  <si>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</si>
  <si>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</si>
  <si>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</si>
  <si>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</si>
  <si>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</si>
  <si>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</si>
  <si>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</si>
  <si>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</si>
  <si>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</si>
  <si>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</si>
  <si>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</si>
  <si>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</si>
  <si>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</si>
  <si>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</si>
  <si>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</si>
  <si>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</si>
  <si>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</si>
  <si>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</si>
  <si>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</si>
  <si>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</si>
  <si>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</si>
  <si>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</si>
  <si>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</si>
  <si>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</si>
  <si>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</si>
  <si>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</si>
  <si>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</si>
  <si>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</si>
  <si>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</si>
  <si>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</si>
  <si>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</si>
  <si>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</si>
  <si>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</si>
  <si>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</si>
  <si>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</si>
  <si>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</si>
  <si>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</si>
  <si>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</si>
  <si>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</si>
  <si>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</si>
  <si>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</si>
  <si>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</si>
  <si>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</si>
  <si>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</si>
  <si>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</si>
  <si>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</si>
  <si>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</si>
  <si>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</si>
  <si>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</si>
  <si>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</si>
  <si>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</si>
  <si>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</si>
  <si>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</si>
  <si>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</si>
  <si>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</si>
  <si>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</si>
  <si>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</si>
  <si>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</si>
  <si>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</si>
  <si>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</si>
  <si>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</si>
  <si>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</si>
  <si>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</si>
  <si>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</si>
  <si>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</si>
  <si>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</si>
  <si>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</si>
  <si>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</si>
  <si>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</si>
  <si>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</si>
  <si>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</si>
  <si>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</si>
  <si>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</si>
  <si>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</si>
  <si>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</si>
  <si>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</si>
  <si>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</si>
  <si>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</si>
  <si>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</si>
  <si>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</si>
  <si>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</si>
  <si>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</si>
  <si>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</si>
  <si>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</si>
  <si>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</si>
  <si>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</si>
  <si>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</si>
  <si>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</si>
  <si>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</si>
  <si>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</si>
  <si>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</si>
  <si>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</si>
  <si>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</si>
  <si>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</si>
  <si>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</si>
  <si>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</si>
  <si>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</si>
  <si>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</si>
  <si>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</si>
  <si>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</si>
  <si>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</si>
  <si>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</si>
  <si>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</si>
  <si>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</si>
  <si>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</si>
  <si>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</si>
  <si>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</si>
  <si>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</si>
  <si>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</si>
  <si>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</si>
  <si>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</si>
  <si>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</si>
  <si>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</si>
  <si>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</si>
  <si>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</si>
  <si>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</si>
  <si>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</si>
  <si>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</si>
  <si>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</si>
  <si>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</si>
  <si>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</si>
  <si>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</si>
  <si>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</si>
  <si>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</si>
  <si>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</si>
  <si>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</si>
  <si>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</si>
  <si>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</si>
  <si>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</si>
  <si>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</si>
  <si>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</si>
  <si>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</si>
  <si>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</si>
  <si>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</si>
  <si>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</si>
  <si>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</si>
  <si>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</si>
  <si>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</si>
  <si>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</si>
  <si>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</si>
  <si>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</si>
  <si>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</si>
  <si>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</si>
  <si>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</si>
  <si>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</si>
  <si>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</si>
  <si>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</si>
  <si>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</si>
  <si>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</si>
  <si>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</si>
  <si>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</si>
  <si>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</si>
  <si>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</si>
  <si>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</si>
  <si>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</si>
  <si>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</si>
  <si>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</si>
  <si>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</si>
  <si>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</si>
  <si>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</si>
  <si>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</si>
  <si>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</si>
  <si>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</si>
  <si>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</si>
  <si>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</si>
  <si>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</si>
  <si>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</si>
  <si>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</si>
  <si>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</si>
  <si>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</si>
  <si>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</si>
  <si>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</si>
  <si>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</si>
  <si>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</si>
  <si>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</si>
  <si>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</si>
  <si>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</si>
  <si>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</si>
  <si>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</si>
  <si>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</si>
  <si>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</si>
  <si>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</si>
  <si>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</si>
  <si>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</si>
  <si>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</si>
  <si>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</si>
  <si>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</si>
  <si>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</si>
  <si>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</si>
  <si>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</si>
  <si>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</si>
  <si>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</si>
  <si>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</si>
  <si>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</si>
  <si>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</si>
  <si>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</si>
  <si>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</si>
  <si>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</si>
  <si>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</si>
  <si>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</si>
  <si>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</si>
  <si>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</si>
  <si>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</si>
  <si>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</si>
  <si>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</si>
  <si>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</si>
  <si>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</si>
  <si>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</si>
  <si>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</si>
  <si>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</si>
  <si>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</si>
  <si>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</si>
  <si>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</si>
  <si>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</si>
  <si>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</si>
  <si>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</si>
  <si>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</si>
  <si>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</si>
  <si>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</si>
  <si>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</si>
  <si>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</si>
  <si>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</si>
  <si>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</si>
  <si>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</si>
  <si>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</si>
  <si>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</si>
  <si>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</si>
  <si>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</si>
  <si>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</si>
  <si>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</si>
  <si>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</si>
  <si>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</si>
  <si>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</si>
  <si>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</si>
  <si>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</si>
  <si>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</si>
  <si>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</si>
  <si>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</si>
  <si>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</si>
  <si>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</si>
  <si>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</si>
  <si>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</si>
  <si>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</si>
  <si>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</si>
  <si>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</si>
  <si>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</si>
  <si>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</si>
  <si>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</si>
  <si>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</si>
  <si>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</si>
  <si>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</si>
  <si>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</si>
  <si>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</si>
  <si>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</si>
  <si>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</si>
  <si>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</si>
  <si>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</si>
  <si>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</si>
  <si>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</si>
  <si>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</si>
  <si>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</si>
  <si>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</si>
  <si>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</si>
  <si>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</si>
  <si>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</si>
  <si>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</si>
  <si>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</si>
  <si>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</si>
  <si>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</si>
  <si>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</si>
  <si>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</si>
  <si>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</si>
  <si>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</si>
  <si>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</si>
  <si>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</si>
  <si>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</si>
  <si>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</si>
  <si>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</si>
  <si>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</si>
  <si>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</si>
  <si>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</si>
  <si>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</si>
  <si>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</si>
  <si>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</si>
  <si>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</si>
  <si>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</si>
  <si>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</si>
  <si>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</si>
  <si>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</si>
  <si>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</si>
  <si>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</si>
  <si>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</si>
  <si>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</si>
  <si>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</si>
  <si>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</si>
  <si>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</si>
  <si>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</si>
  <si>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</si>
  <si>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</si>
  <si>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</si>
  <si>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</si>
  <si>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</si>
  <si>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</si>
  <si>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</si>
  <si>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</si>
  <si>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</si>
  <si>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</si>
  <si>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</si>
  <si>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</si>
  <si>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</si>
  <si>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</si>
  <si>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</si>
  <si>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</si>
  <si>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</si>
  <si>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</si>
  <si>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</si>
  <si>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</si>
  <si>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</si>
  <si>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</si>
  <si>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</si>
  <si>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</si>
  <si>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</si>
  <si>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</si>
  <si>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</si>
  <si>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</si>
  <si>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</si>
  <si>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</si>
  <si>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</si>
  <si>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</si>
  <si>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</si>
  <si>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</si>
  <si>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</si>
  <si>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</si>
  <si>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</si>
  <si>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</si>
  <si>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</si>
  <si>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</si>
  <si>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</si>
  <si>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</si>
  <si>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</si>
  <si>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</si>
  <si>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</si>
  <si>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</si>
  <si>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</si>
  <si>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</si>
  <si>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</si>
  <si>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</si>
  <si>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</si>
  <si>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</si>
  <si>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</si>
  <si>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</si>
  <si>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</si>
  <si>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</si>
  <si>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</si>
  <si>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</si>
  <si>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</si>
  <si>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</si>
  <si>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</si>
  <si>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</si>
  <si>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</si>
  <si>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</si>
  <si>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</si>
  <si>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</si>
  <si>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</si>
  <si>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</si>
  <si>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</si>
  <si>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</si>
  <si>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</si>
  <si>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</si>
  <si>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</si>
  <si>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</si>
  <si>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</si>
  <si>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</si>
  <si>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</si>
  <si>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</si>
  <si>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</si>
  <si>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</si>
  <si>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</si>
  <si>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</si>
  <si>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</si>
  <si>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</si>
  <si>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</si>
  <si>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</si>
  <si>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</si>
  <si>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</si>
  <si>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</si>
  <si>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</si>
  <si>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</si>
  <si>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</si>
  <si>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</si>
  <si>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</si>
  <si>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</si>
  <si>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</si>
  <si>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</si>
  <si>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</si>
  <si>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</si>
  <si>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</si>
  <si>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</si>
  <si>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</si>
  <si>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</si>
  <si>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</si>
  <si>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</si>
  <si>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</si>
  <si>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</si>
  <si>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</si>
  <si>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</si>
  <si>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</si>
  <si>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</si>
  <si>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</si>
  <si>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</si>
  <si>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</si>
  <si>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</si>
  <si>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</si>
  <si>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</si>
  <si>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</si>
  <si>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</si>
  <si>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</si>
  <si>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</si>
  <si>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</si>
  <si>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</si>
  <si>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</si>
  <si>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</si>
  <si>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</si>
  <si>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</si>
  <si>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</si>
  <si>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</si>
  <si>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</si>
  <si>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</si>
  <si>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</si>
  <si>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</si>
  <si>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</si>
  <si>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</si>
  <si>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</si>
  <si>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</si>
  <si>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</si>
  <si>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</si>
  <si>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</si>
  <si>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</si>
  <si>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</si>
  <si>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</si>
  <si>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</si>
  <si>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</si>
  <si>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</si>
  <si>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</si>
  <si>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</si>
  <si>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</si>
  <si>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</si>
  <si>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</si>
  <si>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</si>
  <si>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</si>
  <si>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</si>
  <si>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</si>
  <si>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</si>
  <si>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</si>
  <si>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</si>
  <si>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</si>
  <si>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</si>
  <si>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</si>
  <si>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</si>
  <si>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</si>
  <si>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</si>
  <si>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</si>
  <si>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</si>
  <si>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</si>
  <si>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</si>
  <si>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</si>
  <si>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</si>
  <si>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</si>
  <si>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</si>
  <si>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</si>
  <si>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</si>
  <si>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</si>
  <si>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</si>
  <si>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</si>
  <si>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</si>
  <si>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</si>
  <si>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</si>
  <si>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</si>
  <si>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</si>
  <si>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</si>
  <si>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</si>
  <si>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</si>
  <si>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</si>
  <si>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</si>
  <si>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</si>
  <si>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</si>
  <si>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</si>
  <si>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</si>
  <si>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</si>
  <si>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</si>
  <si>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</si>
  <si>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</si>
  <si>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</si>
  <si>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</si>
  <si>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</si>
  <si>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</si>
  <si>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</si>
  <si>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</si>
  <si>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</si>
  <si>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</si>
  <si>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</si>
  <si>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</si>
  <si>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</si>
  <si>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</si>
  <si>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</si>
  <si>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</si>
  <si>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</si>
  <si>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</si>
  <si>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</si>
  <si>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</si>
  <si>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</si>
  <si>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</si>
  <si>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</si>
  <si>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</si>
  <si>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</si>
  <si>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</si>
  <si>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</si>
  <si>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</si>
  <si>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</si>
  <si>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</si>
  <si>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</si>
  <si>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</si>
  <si>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</si>
  <si>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</si>
  <si>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</si>
  <si>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</si>
  <si>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</si>
  <si>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</si>
  <si>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</si>
  <si>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</si>
  <si>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</si>
  <si>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</si>
  <si>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</si>
  <si>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</si>
  <si>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</si>
  <si>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</si>
  <si>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</si>
  <si>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</si>
  <si>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</si>
  <si>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</si>
  <si>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</si>
  <si>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</si>
  <si>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</si>
  <si>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</si>
  <si>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</si>
  <si>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</si>
  <si>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</si>
  <si>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</si>
  <si>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</si>
  <si>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</si>
  <si>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</si>
  <si>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</si>
  <si>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</si>
  <si>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</si>
  <si>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</si>
  <si>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</si>
  <si>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</si>
  <si>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</si>
  <si>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</si>
  <si>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</si>
  <si>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</si>
  <si>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</si>
  <si>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</si>
  <si>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</si>
  <si>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</si>
  <si>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</si>
  <si>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</si>
  <si>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</si>
  <si>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</si>
  <si>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</si>
  <si>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</si>
  <si>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</si>
  <si>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</si>
  <si>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</si>
  <si>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</si>
  <si>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</si>
  <si>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</si>
  <si>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</si>
  <si>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</si>
  <si>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</si>
  <si>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</si>
  <si>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</si>
  <si>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</si>
  <si>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</si>
  <si>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</si>
  <si>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</si>
  <si>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</si>
  <si>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</si>
  <si>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</si>
  <si>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</si>
  <si>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</si>
  <si>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</si>
  <si>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</si>
  <si>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</si>
  <si>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</si>
  <si>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</si>
  <si>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</si>
  <si>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</si>
  <si>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</si>
  <si>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</si>
  <si>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</si>
  <si>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</si>
  <si>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</si>
  <si>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</si>
  <si>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</si>
  <si>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</si>
  <si>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</si>
  <si>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</si>
  <si>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</si>
  <si>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</si>
  <si>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</si>
  <si>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</si>
  <si>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</si>
  <si>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</si>
  <si>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</si>
  <si>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</si>
  <si>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</si>
  <si>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</si>
  <si>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</si>
  <si>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</si>
  <si>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</si>
  <si>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</si>
  <si>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</si>
  <si>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</si>
  <si>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</si>
  <si>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</si>
  <si>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</si>
  <si>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</si>
  <si>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</si>
  <si>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</si>
  <si>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</si>
  <si>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</si>
  <si>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</si>
  <si>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</si>
  <si>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</si>
  <si>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</si>
  <si>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</si>
  <si>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</si>
  <si>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</si>
  <si>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</si>
  <si>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</si>
  <si>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</si>
  <si>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</si>
  <si>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</si>
  <si>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</si>
  <si>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</si>
  <si>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</si>
  <si>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</si>
  <si>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</si>
  <si>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</si>
  <si>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</si>
  <si>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</si>
  <si>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</si>
  <si>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</si>
  <si>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</si>
  <si>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</si>
  <si>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</si>
  <si>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</si>
  <si>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</si>
  <si>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</si>
  <si>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</si>
  <si>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</si>
  <si>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</si>
  <si>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</si>
  <si>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</si>
  <si>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</si>
  <si>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</si>
  <si>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</si>
  <si>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</si>
  <si>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</si>
  <si>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</si>
  <si>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</si>
  <si>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</si>
  <si>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</si>
  <si>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</si>
  <si>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</si>
  <si>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</si>
  <si>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</si>
  <si>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</si>
  <si>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</si>
  <si>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</si>
  <si>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</si>
  <si>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</si>
  <si>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</si>
  <si>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</si>
  <si>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</si>
  <si>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</si>
  <si>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</si>
  <si>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</si>
  <si>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</si>
  <si>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</si>
  <si>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</si>
  <si>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</si>
  <si>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</si>
  <si>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</si>
  <si>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</si>
  <si>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</si>
  <si>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</si>
  <si>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</si>
  <si>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</si>
  <si>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</si>
  <si>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</si>
  <si>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</si>
  <si>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</si>
  <si>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</si>
  <si>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</si>
  <si>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</si>
  <si>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</si>
  <si>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</si>
  <si>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</si>
  <si>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</si>
  <si>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</si>
  <si>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</si>
  <si>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</si>
  <si>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</si>
  <si>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</si>
  <si>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</si>
  <si>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</si>
  <si>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</si>
  <si>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</si>
  <si>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</si>
  <si>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</si>
  <si>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</si>
  <si>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</si>
  <si>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</si>
  <si>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</si>
  <si>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</si>
  <si>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</si>
  <si>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</si>
  <si>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</si>
  <si>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</si>
  <si>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</si>
  <si>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</si>
  <si>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</si>
  <si>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</si>
  <si>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</si>
  <si>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</si>
  <si>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</si>
  <si>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</si>
  <si>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</si>
  <si>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</si>
  <si>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</si>
  <si>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</si>
  <si>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</si>
  <si>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</si>
  <si>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</si>
  <si>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</si>
  <si>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</si>
  <si>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</si>
  <si>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</si>
  <si>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</si>
  <si>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</si>
  <si>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</si>
  <si>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</si>
  <si>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</si>
  <si>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</si>
  <si>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</si>
  <si>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</si>
  <si>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</si>
  <si>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</si>
  <si>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</si>
  <si>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</si>
  <si>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</si>
  <si>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</si>
  <si>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</si>
  <si>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</si>
  <si>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</si>
  <si>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</si>
  <si>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</si>
  <si>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</si>
  <si>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</si>
  <si>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</si>
  <si>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</si>
  <si>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</si>
  <si>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</si>
  <si>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</si>
  <si>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</si>
  <si>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</si>
  <si>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</si>
  <si>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</si>
  <si>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</si>
  <si>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</si>
  <si>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</si>
  <si>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</si>
  <si>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</si>
  <si>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</si>
  <si>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</si>
  <si>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</si>
  <si>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</si>
  <si>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</si>
  <si>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</si>
  <si>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</si>
  <si>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</si>
  <si>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</si>
  <si>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</si>
  <si>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</si>
  <si>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</si>
  <si>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</si>
  <si>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</si>
  <si>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</si>
  <si>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</si>
  <si>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</si>
  <si>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</si>
  <si>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</si>
  <si>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</si>
  <si>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</si>
  <si>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</si>
  <si>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</si>
  <si>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</si>
  <si>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</si>
  <si>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</si>
  <si>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</si>
  <si>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</si>
  <si>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</si>
  <si>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</si>
  <si>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</si>
  <si>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</si>
  <si>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</si>
  <si>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</si>
  <si>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</si>
  <si>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</si>
  <si>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</si>
  <si>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</si>
  <si>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</si>
  <si>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</si>
  <si>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</si>
  <si>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</si>
  <si>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</si>
  <si>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</si>
  <si>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</si>
  <si>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</si>
  <si>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</si>
  <si>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</si>
  <si>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</si>
  <si>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</si>
  <si>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</si>
  <si>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</si>
  <si>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</si>
  <si>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</si>
  <si>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</si>
  <si>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</si>
  <si>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</si>
  <si>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</si>
  <si>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</si>
  <si>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</si>
  <si>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</si>
  <si>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</si>
  <si>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</si>
  <si>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</si>
  <si>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</si>
  <si>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</si>
  <si>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</si>
  <si>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</si>
  <si>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</si>
  <si>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</si>
  <si>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</si>
  <si>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</si>
  <si>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</si>
  <si>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</si>
  <si>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</si>
  <si>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</si>
  <si>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</si>
  <si>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</si>
  <si>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</si>
  <si>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</si>
  <si>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</si>
  <si>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</si>
  <si>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</si>
  <si>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</si>
  <si>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</si>
  <si>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</si>
  <si>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</si>
  <si>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</si>
  <si>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</si>
  <si>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</si>
  <si>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</si>
  <si>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</si>
  <si>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</si>
  <si>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</si>
  <si>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</si>
  <si>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</si>
  <si>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</si>
  <si>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</si>
  <si>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</si>
  <si>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</si>
  <si>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</si>
  <si>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</si>
  <si>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</si>
  <si>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</si>
  <si>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</si>
  <si>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</si>
  <si>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</si>
  <si>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</si>
  <si>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</si>
  <si>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</si>
  <si>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</si>
  <si>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</si>
  <si>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</si>
  <si>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</si>
  <si>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</si>
  <si>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</si>
  <si>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</si>
  <si>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</si>
  <si>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</si>
  <si>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</si>
  <si>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</si>
  <si>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</si>
  <si>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</si>
  <si>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</si>
  <si>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</si>
  <si>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</si>
  <si>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</si>
  <si>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</si>
  <si>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</si>
  <si>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</si>
  <si>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</si>
  <si>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</si>
  <si>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</si>
  <si>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</si>
  <si>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</si>
  <si>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</si>
  <si>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</si>
  <si>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</si>
  <si>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</si>
  <si>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</si>
  <si>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</si>
  <si>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</si>
  <si>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</si>
  <si>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</si>
  <si>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</si>
  <si>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</si>
  <si>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</si>
  <si>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</si>
  <si>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</si>
  <si>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</si>
  <si>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</si>
  <si>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</si>
  <si>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</si>
  <si>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</si>
  <si>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</si>
  <si>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</si>
  <si>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</si>
  <si>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</si>
  <si>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</si>
  <si>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</si>
  <si>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</si>
  <si>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</si>
  <si>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</si>
  <si>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</si>
  <si>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</si>
  <si>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</si>
  <si>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</si>
  <si>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</si>
  <si>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</si>
  <si>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</si>
  <si>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</si>
  <si>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</si>
  <si>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</si>
  <si>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</si>
  <si>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</si>
  <si>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</si>
  <si>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</si>
  <si>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</si>
  <si>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</si>
  <si>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</si>
  <si>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</si>
  <si>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</si>
  <si>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</si>
  <si>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</si>
  <si>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</si>
  <si>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</si>
  <si>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</si>
  <si>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</si>
  <si>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</si>
  <si>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</si>
  <si>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</si>
  <si>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</si>
  <si>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</si>
  <si>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</si>
  <si>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</si>
  <si>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</si>
  <si>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</si>
  <si>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</si>
  <si>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</si>
  <si>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</si>
  <si>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</si>
  <si>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</si>
  <si>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</si>
  <si>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</si>
  <si>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</si>
  <si>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</si>
  <si>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</si>
  <si>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</si>
  <si>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</si>
  <si>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</si>
  <si>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</si>
  <si>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</si>
  <si>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</si>
  <si>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</si>
  <si>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</si>
  <si>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</si>
  <si>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</si>
  <si>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</si>
  <si>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</si>
  <si>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</si>
  <si>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</si>
  <si>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</si>
  <si>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</si>
  <si>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</si>
  <si>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</si>
  <si>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</si>
  <si>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</si>
  <si>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</si>
  <si>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</si>
  <si>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</si>
  <si>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</si>
  <si>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</si>
  <si>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</si>
  <si>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</si>
  <si>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</si>
  <si>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</si>
  <si>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</si>
  <si>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</si>
  <si>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</si>
  <si>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</si>
  <si>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</si>
  <si>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</si>
  <si>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</si>
  <si>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</si>
  <si>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</si>
  <si>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</si>
  <si>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</si>
  <si>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</si>
  <si>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</si>
  <si>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</si>
  <si>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</si>
  <si>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</si>
  <si>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</si>
  <si>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</si>
  <si>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</si>
  <si>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</si>
  <si>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</si>
  <si>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</si>
  <si>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</si>
  <si>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</si>
  <si>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</si>
  <si>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</si>
  <si>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</si>
  <si>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</si>
  <si>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</si>
  <si>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</si>
  <si>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</si>
  <si>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</si>
  <si>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</si>
  <si>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</si>
  <si>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</si>
  <si>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</si>
  <si>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</si>
  <si>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</si>
  <si>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</si>
  <si>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</si>
  <si>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</si>
  <si>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</si>
  <si>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</si>
  <si>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</si>
  <si>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</si>
  <si>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</si>
  <si>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</si>
  <si>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</si>
  <si>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</si>
  <si>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</si>
  <si>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</si>
  <si>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</si>
  <si>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</si>
  <si>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</si>
  <si>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</si>
  <si>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</si>
  <si>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</si>
  <si>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</si>
  <si>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</si>
  <si>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</si>
  <si>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</si>
  <si>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</si>
  <si>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</si>
  <si>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</si>
  <si>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</si>
  <si>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</si>
  <si>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</si>
  <si>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</si>
  <si>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</si>
  <si>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</si>
  <si>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</si>
  <si>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</si>
  <si>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</si>
  <si>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</si>
  <si>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</si>
  <si>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</si>
  <si>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</si>
  <si>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</si>
  <si>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</si>
  <si>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</si>
  <si>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</si>
  <si>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</si>
  <si>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</si>
  <si>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</si>
  <si>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</si>
  <si>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</si>
  <si>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</si>
  <si>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</si>
  <si>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</si>
  <si>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</si>
  <si>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</si>
  <si>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</si>
  <si>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</si>
  <si>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</si>
  <si>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</si>
  <si>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</si>
  <si>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</si>
  <si>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</si>
  <si>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</si>
  <si>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</si>
  <si>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</si>
  <si>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</si>
  <si>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</si>
  <si>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</si>
  <si>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</si>
  <si>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</si>
  <si>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</si>
  <si>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</si>
  <si>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</si>
  <si>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</si>
  <si>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</si>
  <si>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</si>
  <si>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</si>
  <si>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</si>
  <si>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</si>
  <si>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</si>
  <si>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</si>
  <si>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</si>
  <si>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</si>
  <si>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</si>
  <si>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</si>
  <si>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</si>
  <si>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</si>
  <si>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</si>
  <si>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</si>
  <si>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</si>
  <si>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</si>
  <si>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</si>
  <si>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</si>
  <si>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</si>
  <si>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</si>
  <si>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</si>
  <si>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</si>
  <si>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</si>
  <si>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</si>
  <si>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</si>
  <si>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</si>
  <si>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</si>
  <si>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</si>
  <si>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</si>
  <si>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</si>
  <si>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</si>
  <si>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</si>
  <si>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</si>
  <si>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</si>
  <si>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</si>
  <si>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</si>
  <si>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</si>
  <si>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</si>
  <si>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</si>
  <si>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</si>
  <si>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</si>
  <si>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</si>
  <si>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</si>
  <si>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</si>
  <si>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</si>
  <si>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</si>
  <si>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</si>
  <si>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</si>
  <si>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</si>
  <si>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</si>
  <si>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</si>
  <si>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</si>
  <si>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</si>
  <si>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</si>
  <si>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</si>
  <si>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</si>
  <si>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</si>
  <si>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</si>
  <si>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</si>
  <si>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</si>
  <si>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</si>
  <si>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</si>
  <si>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</si>
  <si>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</si>
  <si>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</si>
  <si>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</si>
  <si>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</si>
  <si>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</si>
  <si>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</si>
  <si>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</si>
  <si>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</si>
  <si>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</si>
  <si>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</si>
  <si>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</si>
  <si>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</si>
  <si>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</si>
  <si>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</si>
  <si>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</si>
  <si>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</si>
  <si>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</si>
  <si>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</si>
  <si>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</si>
  <si>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</si>
  <si>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</si>
  <si>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</si>
  <si>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</si>
  <si>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</si>
  <si>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</si>
  <si>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</si>
  <si>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</si>
  <si>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</si>
  <si>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</si>
  <si>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</si>
  <si>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</si>
  <si>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</si>
  <si>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</si>
  <si>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</si>
  <si>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</si>
  <si>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</si>
  <si>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</si>
  <si>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</si>
  <si>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</si>
  <si>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</si>
  <si>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</si>
  <si>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</si>
  <si>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</si>
  <si>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</si>
  <si>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</si>
  <si>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</si>
  <si>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</si>
  <si>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</si>
  <si>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</si>
  <si>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</si>
  <si>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</si>
  <si>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</si>
  <si>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</si>
  <si>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</si>
  <si>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</si>
  <si>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</si>
  <si>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</si>
  <si>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</si>
  <si>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</si>
  <si>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</si>
  <si>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</si>
  <si>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</si>
  <si>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</si>
  <si>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</si>
  <si>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</si>
  <si>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</si>
  <si>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</si>
  <si>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</si>
  <si>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</si>
  <si>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</si>
  <si>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</si>
  <si>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</si>
  <si>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</si>
  <si>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</si>
  <si>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</si>
  <si>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</si>
  <si>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</si>
  <si>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</si>
  <si>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</si>
  <si>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</si>
  <si>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</si>
  <si>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</si>
  <si>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</si>
  <si>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</si>
  <si>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</si>
  <si>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</si>
  <si>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</si>
  <si>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</si>
  <si>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</si>
  <si>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</si>
  <si>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</si>
  <si>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</si>
  <si>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</si>
  <si>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</si>
  <si>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</si>
  <si>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</si>
  <si>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</si>
  <si>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</si>
  <si>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</si>
  <si>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</si>
  <si>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</si>
  <si>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</si>
  <si>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</si>
  <si>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</si>
  <si>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</si>
  <si>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</si>
  <si>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</si>
  <si>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</si>
  <si>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</si>
  <si>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</si>
  <si>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</si>
  <si>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</si>
  <si>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</si>
  <si>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</si>
  <si>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</si>
  <si>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</si>
  <si>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</si>
  <si>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</si>
  <si>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</si>
  <si>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</si>
  <si>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</si>
  <si>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</si>
  <si>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</si>
  <si>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</si>
  <si>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</si>
  <si>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</si>
  <si>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</si>
  <si>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</si>
  <si>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</si>
  <si>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</si>
  <si>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</si>
  <si>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</si>
  <si>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</si>
  <si>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</si>
  <si>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</si>
  <si>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</si>
  <si>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</si>
  <si>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</si>
  <si>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</si>
  <si>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</si>
  <si>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</si>
  <si>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</si>
  <si>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</si>
  <si>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</si>
  <si>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</si>
  <si>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</si>
  <si>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</si>
  <si>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</si>
  <si>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</si>
  <si>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</si>
  <si>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</si>
  <si>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</si>
  <si>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</si>
  <si>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</si>
  <si>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</si>
  <si>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</si>
  <si>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</si>
  <si>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</si>
  <si>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</si>
  <si>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</si>
  <si>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</si>
  <si>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</si>
  <si>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</si>
  <si>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</si>
  <si>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</si>
  <si>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</si>
  <si>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</si>
  <si>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</si>
  <si>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</si>
  <si>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</si>
  <si>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</si>
  <si>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</si>
  <si>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</si>
  <si>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</si>
  <si>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</si>
  <si>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</si>
  <si>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</si>
  <si>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</si>
  <si>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</si>
  <si>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</si>
  <si>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</si>
  <si>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</si>
  <si>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</si>
  <si>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</si>
  <si>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</si>
  <si>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</si>
  <si>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</si>
  <si>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</si>
  <si>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</si>
  <si>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</si>
  <si>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</si>
  <si>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</si>
  <si>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</si>
  <si>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</si>
  <si>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</si>
  <si>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</si>
  <si>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</si>
  <si>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</si>
  <si>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</si>
  <si>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</si>
  <si>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</si>
  <si>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</si>
  <si>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</si>
  <si>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</si>
  <si>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</si>
  <si>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</si>
  <si>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</si>
  <si>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</si>
  <si>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</si>
  <si>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</si>
  <si>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</si>
  <si>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</si>
  <si>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</si>
  <si>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</si>
  <si>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</si>
  <si>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</si>
  <si>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</si>
  <si>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</si>
  <si>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</si>
  <si>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</si>
  <si>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</si>
  <si>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</si>
  <si>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</si>
  <si>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</si>
  <si>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</si>
  <si>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</si>
  <si>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</si>
  <si>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</si>
  <si>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</si>
  <si>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</si>
  <si>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</si>
  <si>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</si>
  <si>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</si>
  <si>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</si>
  <si>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</si>
  <si>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</si>
  <si>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</si>
  <si>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</si>
  <si>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</si>
  <si>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</si>
  <si>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</si>
  <si>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</si>
  <si>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</si>
  <si>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</si>
  <si>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</si>
  <si>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</si>
  <si>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</si>
  <si>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</si>
  <si>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</si>
  <si>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</si>
  <si>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</si>
  <si>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</si>
  <si>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</si>
  <si>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</si>
  <si>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</si>
  <si>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</si>
  <si>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</si>
  <si>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</si>
  <si>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</si>
  <si>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</si>
  <si>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</si>
  <si>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</si>
  <si>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</si>
  <si>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</si>
  <si>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</si>
  <si>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</si>
  <si>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</si>
  <si>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</si>
  <si>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</si>
  <si>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</si>
  <si>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</si>
  <si>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</si>
  <si>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</si>
  <si>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</si>
  <si>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</si>
  <si>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</si>
  <si>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</si>
  <si>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</si>
  <si>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</si>
  <si>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</si>
  <si>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</si>
  <si>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</si>
  <si>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</si>
  <si>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</si>
  <si>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</si>
  <si>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</si>
  <si>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</si>
  <si>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</si>
  <si>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</si>
  <si>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</si>
  <si>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</si>
  <si>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</si>
  <si>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</si>
  <si>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</si>
  <si>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</si>
  <si>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</si>
  <si>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</si>
  <si>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</si>
  <si>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</si>
  <si>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</si>
  <si>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</si>
  <si>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</si>
  <si>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</si>
  <si>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</si>
  <si>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</si>
  <si>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</si>
  <si>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</si>
  <si>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</si>
  <si>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</si>
  <si>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</si>
  <si>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</si>
  <si>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</si>
  <si>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</si>
  <si>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</si>
  <si>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</si>
  <si>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</si>
  <si>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</si>
  <si>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</si>
  <si>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</si>
  <si>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</si>
  <si>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</si>
  <si>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</si>
  <si>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</si>
  <si>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</si>
  <si>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</si>
  <si>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</si>
  <si>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</si>
  <si>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</si>
  <si>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</si>
  <si>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</si>
  <si>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</si>
  <si>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</si>
  <si>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</si>
  <si>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</si>
  <si>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</si>
  <si>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</si>
  <si>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</si>
  <si>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</si>
  <si>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</si>
  <si>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</si>
  <si>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</si>
  <si>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</si>
  <si>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</si>
  <si>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</si>
  <si>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</si>
  <si>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</si>
  <si>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</si>
  <si>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</si>
  <si>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</si>
  <si>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</si>
  <si>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</si>
  <si>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</si>
  <si>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</si>
  <si>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</si>
  <si>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</si>
  <si>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</si>
  <si>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</si>
  <si>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</si>
  <si>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</si>
  <si>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</si>
  <si>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</si>
  <si>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</si>
  <si>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</si>
  <si>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</si>
  <si>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</si>
  <si>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</si>
  <si>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</si>
  <si>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</si>
  <si>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</si>
  <si>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</si>
  <si>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</si>
  <si>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</si>
  <si>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</si>
  <si>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</si>
  <si>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</si>
  <si>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</si>
  <si>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</si>
  <si>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</si>
  <si>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</si>
  <si>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</si>
  <si>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</si>
  <si>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</si>
  <si>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</si>
  <si>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</si>
  <si>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</si>
  <si>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</si>
  <si>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</si>
  <si>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</si>
  <si>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</si>
  <si>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</si>
  <si>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</si>
  <si>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</si>
  <si>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</si>
  <si>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</si>
  <si>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</si>
  <si>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</si>
  <si>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</si>
  <si>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</si>
  <si>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</si>
  <si>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</si>
  <si>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</si>
  <si>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</si>
  <si>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</si>
  <si>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</si>
  <si>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</si>
  <si>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</si>
  <si>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</si>
  <si>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</si>
  <si>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</si>
  <si>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</si>
  <si>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</si>
  <si>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</si>
  <si>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</si>
  <si>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</si>
  <si>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</si>
  <si>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</si>
  <si>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</si>
  <si>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</si>
  <si>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</si>
  <si>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</si>
  <si>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</si>
  <si>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</si>
  <si>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</si>
  <si>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</si>
  <si>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</si>
  <si>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</si>
  <si>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</si>
  <si>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</si>
  <si>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</si>
  <si>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</si>
  <si>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</si>
  <si>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</si>
  <si>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</si>
  <si>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</si>
  <si>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</si>
  <si>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</si>
  <si>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</si>
  <si>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</si>
  <si>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</si>
  <si>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</si>
  <si>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</si>
  <si>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</si>
  <si>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</si>
  <si>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</si>
  <si>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</si>
  <si>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</si>
  <si>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</si>
  <si>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</si>
  <si>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</si>
  <si>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</si>
  <si>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</si>
  <si>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</si>
  <si>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</si>
  <si>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</si>
  <si>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</si>
  <si>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</si>
  <si>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</si>
  <si>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</si>
  <si>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</si>
  <si>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</si>
  <si>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</si>
  <si>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</si>
  <si>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</si>
  <si>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</si>
  <si>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</si>
  <si>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</si>
  <si>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</si>
  <si>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</si>
  <si>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</si>
  <si>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</si>
  <si>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</si>
  <si>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</si>
  <si>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</si>
  <si>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</si>
  <si>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</si>
  <si>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</si>
  <si>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</si>
  <si>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</si>
  <si>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</si>
  <si>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</si>
  <si>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</si>
  <si>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</si>
  <si>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</si>
  <si>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</si>
  <si>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</si>
  <si>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</si>
  <si>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</si>
  <si>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</si>
  <si>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</si>
  <si>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</si>
  <si>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</si>
  <si>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</si>
  <si>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</si>
  <si>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</si>
  <si>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</si>
  <si>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</si>
  <si>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</si>
  <si>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</si>
  <si>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</si>
  <si>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</si>
  <si>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</si>
  <si>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</si>
  <si>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</si>
  <si>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</si>
  <si>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</si>
  <si>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</si>
  <si>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</si>
  <si>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</si>
  <si>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</si>
  <si>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</si>
  <si>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</si>
  <si>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</si>
  <si>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</si>
  <si>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</si>
  <si>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</si>
  <si>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</si>
  <si>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</si>
  <si>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</si>
  <si>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</si>
  <si>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</si>
  <si>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</si>
  <si>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</si>
  <si>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</si>
  <si>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</si>
  <si>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</si>
  <si>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</si>
  <si>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</si>
  <si>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</si>
  <si>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</si>
  <si>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</si>
  <si>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</si>
  <si>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</si>
  <si>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</si>
  <si>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</si>
  <si>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</si>
  <si>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</si>
  <si>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</si>
  <si>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</si>
  <si>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</si>
  <si>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</si>
  <si>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</si>
  <si>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</si>
  <si>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</si>
  <si>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</si>
  <si>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</si>
  <si>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</si>
  <si>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</si>
  <si>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</si>
  <si>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</si>
  <si>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</si>
  <si>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</si>
  <si>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</si>
  <si>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</si>
  <si>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</si>
  <si>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</si>
  <si>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</si>
  <si>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</si>
  <si>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</si>
  <si>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</si>
  <si>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</si>
  <si>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</si>
  <si>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</si>
  <si>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</si>
  <si>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</si>
  <si>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</si>
  <si>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</si>
  <si>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</si>
  <si>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</si>
  <si>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</si>
  <si>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</si>
  <si>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</si>
  <si>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</si>
  <si>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</si>
  <si>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</si>
  <si>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</si>
  <si>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</si>
  <si>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</si>
  <si>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</si>
  <si>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</si>
  <si>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</si>
  <si>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</si>
  <si>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</si>
  <si>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</si>
  <si>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</si>
  <si>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</si>
  <si>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</si>
  <si>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</si>
  <si>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</si>
  <si>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</si>
  <si>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</si>
  <si>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</si>
  <si>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</si>
  <si>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</si>
  <si>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</si>
  <si>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</si>
  <si>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</si>
  <si>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</si>
  <si>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</si>
  <si>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</si>
  <si>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</si>
  <si>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</si>
  <si>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</si>
  <si>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</si>
  <si>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</si>
  <si>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</si>
  <si>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</si>
  <si>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</si>
  <si>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</si>
  <si>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</si>
  <si>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</si>
  <si>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</si>
  <si>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</si>
  <si>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</si>
  <si>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</si>
  <si>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</si>
  <si>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</si>
  <si>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</si>
  <si>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</si>
  <si>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</si>
  <si>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</si>
  <si>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</si>
  <si>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</si>
  <si>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</si>
  <si>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</si>
  <si>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</si>
  <si>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</si>
  <si>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</si>
  <si>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</si>
  <si>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</si>
  <si>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</si>
  <si>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</si>
  <si>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</si>
  <si>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</si>
  <si>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</si>
  <si>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</si>
  <si>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</si>
  <si>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</si>
  <si>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</si>
  <si>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</si>
  <si>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</si>
  <si>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</si>
  <si>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</si>
  <si>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</si>
  <si>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</si>
  <si>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</si>
  <si>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</si>
  <si>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</si>
  <si>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</si>
  <si>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</si>
  <si>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</si>
  <si>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</si>
  <si>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</si>
  <si>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</si>
  <si>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</si>
  <si>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</si>
  <si>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</si>
  <si>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</si>
  <si>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</si>
  <si>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</si>
  <si>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</si>
  <si>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</si>
  <si>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</si>
  <si>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</si>
  <si>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</si>
  <si>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</si>
  <si>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</si>
  <si>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</si>
  <si>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</si>
  <si>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</si>
  <si>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</si>
  <si>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</si>
  <si>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</si>
  <si>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</si>
  <si>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</si>
  <si>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</si>
  <si>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</si>
  <si>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</si>
  <si>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</si>
  <si>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</si>
  <si>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</si>
  <si>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</si>
  <si>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</si>
  <si>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</si>
  <si>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</si>
  <si>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</si>
  <si>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</si>
  <si>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</si>
  <si>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</si>
  <si>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</si>
  <si>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</si>
  <si>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</si>
  <si>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</si>
  <si>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</si>
  <si>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</si>
  <si>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</si>
  <si>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</si>
  <si>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</si>
  <si>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</si>
  <si>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</si>
  <si>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</si>
  <si>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</si>
  <si>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</si>
  <si>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</si>
  <si>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</si>
  <si>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</si>
  <si>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</si>
  <si>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</si>
  <si>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</si>
  <si>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</si>
  <si>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</si>
  <si>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</si>
  <si>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</si>
  <si>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</si>
  <si>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</si>
  <si>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</si>
  <si>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</si>
  <si>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</si>
  <si>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</si>
  <si>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</si>
  <si>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</si>
  <si>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</si>
  <si>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</si>
  <si>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</si>
  <si>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</si>
  <si>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</si>
  <si>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</si>
  <si>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</si>
  <si>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</si>
  <si>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</si>
  <si>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</si>
  <si>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</si>
  <si>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</si>
  <si>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</si>
  <si>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</si>
  <si>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</si>
  <si>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</si>
  <si>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</si>
  <si>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</si>
  <si>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</si>
  <si>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</si>
  <si>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</si>
  <si>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</si>
  <si>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</si>
  <si>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</si>
  <si>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</si>
  <si>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</si>
  <si>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</si>
  <si>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</si>
  <si>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</si>
  <si>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</si>
  <si>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</si>
  <si>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</si>
  <si>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</si>
  <si>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</si>
  <si>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</si>
  <si>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</si>
  <si>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</si>
  <si>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</si>
  <si>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</si>
  <si>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</si>
  <si>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</si>
  <si>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</si>
  <si>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</si>
  <si>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</si>
  <si>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</si>
  <si>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</si>
  <si>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</si>
  <si>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</si>
  <si>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</si>
  <si>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</si>
  <si>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</si>
  <si>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</si>
  <si>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</si>
  <si>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</si>
  <si>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</si>
  <si>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</si>
  <si>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</si>
  <si>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</si>
  <si>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</si>
  <si>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</si>
  <si>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</si>
  <si>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</si>
  <si>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</si>
  <si>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</si>
  <si>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</si>
  <si>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</si>
  <si>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</si>
  <si>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</si>
  <si>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</si>
  <si>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</si>
  <si>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</si>
  <si>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</si>
  <si>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</si>
  <si>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</si>
  <si>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</si>
  <si>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</si>
  <si>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</si>
  <si>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</si>
  <si>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</si>
  <si>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</si>
  <si>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</si>
  <si>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</si>
  <si>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</si>
  <si>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</si>
  <si>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</si>
  <si>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</si>
  <si>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</si>
  <si>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</si>
  <si>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</si>
  <si>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</si>
  <si>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</si>
  <si>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</si>
  <si>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</si>
  <si>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</si>
  <si>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</si>
  <si>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</si>
  <si>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</si>
  <si>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</si>
  <si>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</si>
  <si>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</si>
  <si>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</si>
  <si>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</si>
  <si>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</si>
  <si>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</si>
  <si>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</si>
  <si>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</si>
  <si>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</si>
  <si>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</si>
  <si>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</si>
  <si>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</si>
  <si>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</si>
  <si>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</si>
  <si>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</si>
  <si>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</si>
  <si>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</si>
  <si>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</si>
  <si>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</si>
  <si>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</si>
  <si>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</si>
  <si>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</si>
  <si>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</si>
  <si>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</si>
  <si>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</si>
  <si>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</si>
  <si>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</si>
  <si>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</si>
  <si>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</si>
  <si>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</si>
  <si>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</si>
  <si>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</si>
  <si>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</si>
  <si>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</si>
  <si>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</si>
  <si>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</si>
  <si>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</si>
  <si>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</si>
  <si>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</si>
  <si>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</si>
  <si>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</si>
  <si>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</si>
  <si>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</si>
  <si>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</si>
  <si>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</si>
  <si>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</si>
  <si>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</si>
  <si>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</si>
  <si>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</si>
  <si>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</si>
  <si>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</si>
  <si>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</si>
  <si>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</si>
  <si>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</si>
  <si>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</si>
  <si>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</si>
  <si>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</si>
  <si>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</si>
  <si>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</si>
  <si>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</si>
  <si>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</si>
  <si>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</si>
  <si>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</si>
  <si>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</si>
  <si>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</si>
  <si>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</si>
  <si>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</si>
  <si>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</si>
  <si>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</si>
  <si>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</si>
  <si>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</si>
  <si>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</si>
  <si>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</si>
  <si>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</si>
  <si>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</si>
  <si>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</si>
  <si>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</si>
  <si>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</si>
  <si>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</si>
  <si>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</si>
  <si>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</si>
  <si>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</si>
  <si>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</si>
  <si>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</si>
  <si>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</si>
  <si>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</si>
  <si>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</si>
  <si>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</si>
  <si>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</si>
  <si>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</si>
  <si>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</si>
  <si>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</si>
  <si>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</si>
  <si>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</si>
  <si>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</si>
  <si>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</si>
  <si>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</si>
  <si>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</si>
  <si>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</si>
  <si>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</si>
  <si>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</si>
  <si>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</si>
  <si>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</si>
  <si>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</si>
  <si>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</si>
  <si>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</si>
  <si>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</si>
  <si>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</si>
  <si>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</si>
  <si>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</si>
  <si>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</si>
  <si>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</si>
  <si>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</si>
  <si>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</si>
  <si>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</si>
  <si>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</si>
  <si>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</si>
  <si>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</si>
  <si>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</si>
  <si>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</si>
  <si>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</si>
  <si>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</si>
  <si>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</si>
  <si>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</si>
  <si>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</si>
  <si>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</si>
  <si>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</si>
  <si>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</si>
  <si>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</si>
  <si>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</si>
  <si>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</si>
  <si>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</si>
  <si>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</si>
  <si>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</si>
  <si>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</si>
  <si>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</si>
  <si>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</si>
  <si>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</si>
  <si>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</si>
  <si>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</si>
  <si>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</si>
  <si>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</si>
  <si>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</si>
  <si>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</si>
  <si>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</si>
  <si>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</si>
  <si>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</si>
  <si>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</si>
  <si>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</si>
  <si>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</si>
  <si>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</si>
  <si>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</si>
  <si>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</si>
  <si>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</si>
  <si>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</si>
  <si>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</si>
  <si>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</si>
  <si>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</si>
  <si>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</si>
  <si>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</si>
  <si>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</si>
  <si>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</si>
  <si>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</si>
  <si>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</si>
  <si>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</si>
  <si>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</si>
  <si>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</si>
  <si>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</si>
  <si>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</si>
  <si>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</si>
  <si>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</si>
  <si>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</si>
  <si>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</si>
  <si>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</si>
  <si>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</si>
  <si>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</si>
  <si>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</si>
  <si>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</si>
  <si>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</si>
  <si>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</si>
  <si>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</si>
  <si>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</si>
  <si>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</si>
  <si>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</si>
  <si>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</si>
  <si>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</si>
  <si>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</si>
  <si>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</si>
  <si>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</si>
  <si>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</si>
  <si>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</si>
  <si>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</si>
  <si>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</si>
  <si>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</si>
  <si>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</si>
  <si>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</si>
  <si>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</si>
  <si>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</si>
  <si>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</si>
  <si>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</si>
  <si>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</si>
  <si>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</si>
  <si>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</si>
  <si>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</si>
  <si>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</si>
  <si>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</si>
  <si>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</si>
  <si>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</si>
  <si>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</si>
  <si>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</si>
  <si>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</si>
  <si>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</si>
  <si>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</si>
  <si>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</si>
  <si>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</si>
  <si>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</si>
  <si>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</si>
  <si>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</si>
  <si>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</si>
  <si>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</si>
  <si>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</si>
  <si>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</si>
  <si>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</si>
  <si>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</si>
  <si>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</si>
  <si>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</si>
  <si>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</si>
  <si>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</si>
  <si>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</si>
  <si>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</si>
  <si>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</si>
  <si>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</si>
  <si>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</si>
  <si>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</si>
  <si>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</si>
  <si>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</si>
  <si>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</si>
  <si>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</si>
  <si>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</si>
  <si>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</si>
  <si>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</si>
  <si>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</si>
  <si>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</si>
  <si>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</si>
  <si>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</si>
  <si>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</si>
  <si>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</si>
  <si>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</si>
  <si>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</si>
  <si>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</si>
  <si>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</si>
  <si>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</si>
  <si>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</si>
  <si>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</si>
  <si>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</si>
  <si>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</si>
  <si>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</si>
  <si>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</si>
  <si>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</si>
  <si>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</si>
  <si>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</si>
  <si>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</si>
  <si>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</si>
  <si>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</si>
  <si>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</si>
  <si>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</si>
  <si>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</si>
  <si>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</si>
  <si>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</si>
  <si>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</si>
  <si>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</si>
  <si>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</si>
  <si>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</si>
  <si>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</si>
  <si>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</si>
  <si>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</si>
  <si>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</si>
  <si>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</si>
  <si>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</si>
  <si>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</si>
  <si>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</si>
  <si>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</si>
  <si>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</si>
  <si>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</si>
  <si>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</si>
  <si>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</si>
  <si>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</si>
  <si>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</si>
  <si>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</si>
  <si>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</si>
  <si>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</si>
  <si>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</si>
  <si>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</si>
  <si>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</si>
  <si>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</si>
  <si>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</si>
  <si>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</si>
  <si>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</si>
  <si>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</si>
  <si>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</si>
  <si>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</si>
  <si>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</si>
  <si>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</si>
  <si>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</si>
  <si>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</si>
  <si>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</si>
  <si>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</si>
  <si>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</si>
  <si>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</si>
  <si>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</si>
  <si>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</si>
  <si>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</si>
  <si>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</si>
  <si>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</si>
  <si>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</si>
  <si>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</si>
  <si>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</si>
  <si>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</si>
  <si>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</si>
  <si>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</si>
  <si>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</si>
  <si>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</si>
  <si>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</si>
  <si>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</si>
  <si>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</si>
  <si>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</si>
  <si>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</si>
  <si>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</si>
  <si>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</si>
  <si>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</si>
  <si>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</si>
  <si>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</si>
  <si>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</si>
  <si>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</si>
  <si>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</si>
  <si>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</si>
  <si>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</si>
  <si>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</si>
  <si>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</si>
  <si>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</si>
  <si>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</si>
  <si>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</si>
  <si>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</si>
  <si>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</si>
  <si>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</si>
  <si>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</si>
  <si>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</si>
  <si>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</si>
  <si>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</si>
  <si>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</si>
  <si>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</si>
  <si>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</si>
  <si>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</si>
  <si>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</si>
  <si>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</si>
  <si>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</si>
  <si>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</si>
  <si>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</si>
  <si>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</si>
  <si>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</si>
  <si>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</si>
  <si>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</si>
  <si>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</si>
  <si>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</si>
  <si>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</si>
  <si>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</si>
  <si>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</si>
  <si>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</si>
  <si>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</si>
  <si>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</si>
  <si>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</si>
  <si>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</si>
  <si>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</si>
  <si>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</si>
  <si>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</si>
  <si>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</si>
  <si>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</si>
  <si>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</si>
  <si>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</si>
  <si>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</si>
  <si>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</si>
  <si>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</si>
  <si>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</si>
  <si>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</si>
  <si>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</si>
  <si>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</si>
  <si>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</si>
  <si>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</si>
  <si>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</si>
  <si>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</si>
  <si>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</si>
  <si>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</si>
  <si>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</si>
  <si>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</si>
  <si>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</si>
  <si>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</si>
  <si>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</si>
  <si>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</si>
  <si>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</si>
  <si>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</si>
  <si>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</si>
  <si>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</si>
  <si>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</si>
  <si>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</si>
  <si>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</si>
  <si>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</si>
  <si>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</si>
  <si>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</si>
  <si>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</si>
  <si>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</si>
  <si>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</si>
  <si>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</si>
  <si>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</si>
  <si>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</si>
  <si>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</si>
  <si>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</si>
  <si>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</si>
  <si>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</si>
  <si>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</si>
  <si>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</si>
  <si>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</si>
  <si>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</si>
  <si>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</si>
  <si>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</si>
  <si>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</si>
  <si>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</si>
  <si>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</si>
  <si>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</si>
  <si>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</si>
  <si>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</si>
  <si>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</si>
  <si>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</si>
  <si>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</si>
  <si>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</si>
  <si>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</si>
  <si>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</si>
  <si>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</si>
  <si>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</si>
  <si>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</si>
  <si>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</si>
  <si>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</si>
  <si>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</si>
  <si>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</si>
  <si>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</si>
  <si>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</si>
  <si>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</si>
  <si>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</si>
  <si>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</si>
  <si>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</si>
  <si>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</si>
  <si>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</si>
  <si>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</si>
  <si>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</si>
  <si>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</si>
  <si>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</si>
  <si>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</si>
  <si>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</si>
  <si>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</si>
  <si>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</si>
  <si>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</si>
  <si>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</si>
  <si>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</si>
  <si>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</si>
  <si>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</si>
  <si>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</si>
  <si>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</si>
  <si>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</si>
  <si>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</si>
  <si>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</si>
  <si>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</si>
  <si>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</si>
  <si>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</si>
  <si>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</si>
  <si>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</si>
  <si>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</si>
  <si>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</si>
  <si>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</si>
  <si>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</si>
  <si>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</si>
  <si>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</si>
  <si>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</si>
  <si>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</si>
  <si>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</si>
  <si>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</si>
  <si>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</si>
  <si>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</si>
  <si>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</si>
  <si>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</si>
  <si>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</si>
  <si>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</si>
  <si>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</si>
  <si>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</si>
  <si>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</si>
  <si>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</si>
  <si>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</si>
  <si>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</si>
  <si>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</si>
  <si>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</si>
  <si>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</si>
  <si>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</si>
  <si>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</si>
  <si>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</si>
  <si>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</si>
  <si>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</si>
  <si>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</si>
  <si>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</si>
  <si>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</si>
  <si>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</si>
  <si>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</si>
  <si>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</si>
  <si>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</si>
  <si>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</si>
  <si>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</si>
  <si>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</si>
  <si>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</si>
  <si>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</si>
  <si>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</si>
  <si>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</si>
  <si>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</si>
  <si>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</si>
  <si>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</si>
  <si>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</si>
  <si>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</si>
  <si>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</si>
  <si>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</si>
  <si>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</si>
  <si>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</si>
  <si>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</si>
  <si>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</si>
  <si>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</si>
  <si>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</si>
  <si>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</si>
  <si>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</si>
  <si>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</si>
  <si>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</si>
  <si>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</si>
  <si>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</si>
  <si>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</si>
  <si>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</si>
  <si>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</si>
  <si>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</si>
  <si>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</si>
  <si>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</si>
  <si>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</si>
  <si>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</si>
  <si>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</si>
  <si>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</si>
  <si>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</si>
  <si>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</si>
  <si>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</si>
  <si>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</si>
  <si>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</si>
  <si>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</si>
  <si>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</si>
  <si>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</si>
  <si>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</si>
  <si>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</si>
  <si>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</si>
  <si>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</si>
  <si>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</si>
  <si>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</si>
  <si>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</si>
  <si>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</si>
  <si>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</si>
  <si>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</si>
  <si>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</si>
  <si>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</si>
  <si>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</si>
  <si>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</si>
  <si>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</si>
  <si>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</si>
  <si>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</si>
  <si>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</si>
  <si>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</si>
  <si>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</si>
  <si>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</si>
  <si>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</si>
  <si>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</si>
  <si>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</si>
  <si>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</si>
  <si>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</si>
  <si>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</si>
  <si>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</si>
  <si>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</si>
  <si>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</si>
  <si>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</si>
  <si>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</si>
  <si>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</si>
  <si>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</si>
  <si>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</si>
  <si>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</si>
  <si>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</si>
  <si>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</si>
  <si>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</si>
  <si>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</si>
  <si>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</si>
  <si>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</si>
  <si>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</si>
  <si>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</si>
  <si>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</si>
  <si>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</si>
  <si>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</si>
  <si>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</si>
  <si>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</si>
  <si>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</si>
  <si>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</si>
  <si>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</si>
  <si>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</si>
  <si>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</si>
  <si>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</si>
  <si>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</si>
  <si>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</si>
  <si>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</si>
  <si>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</si>
  <si>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</si>
  <si>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</si>
  <si>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</si>
  <si>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</si>
  <si>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</si>
  <si>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</si>
  <si>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</si>
  <si>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</si>
  <si>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</si>
  <si>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</si>
  <si>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</si>
  <si>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</si>
  <si>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</si>
  <si>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</si>
  <si>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</si>
  <si>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</si>
  <si>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</si>
  <si>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</si>
  <si>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</si>
  <si>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</si>
  <si>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</si>
  <si>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</si>
  <si>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</si>
  <si>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</si>
  <si>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</si>
  <si>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</si>
  <si>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</si>
  <si>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</si>
  <si>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</si>
  <si>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</si>
  <si>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</si>
  <si>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</si>
  <si>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</si>
  <si>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</si>
  <si>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</si>
  <si>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</si>
  <si>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</si>
  <si>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</si>
  <si>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</si>
  <si>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</si>
  <si>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</si>
  <si>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</si>
  <si>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</si>
  <si>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</si>
  <si>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</si>
  <si>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</si>
  <si>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</si>
  <si>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</si>
  <si>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</si>
  <si>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</si>
  <si>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</si>
  <si>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</si>
  <si>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</si>
  <si>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</si>
  <si>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</si>
  <si>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</si>
  <si>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</si>
  <si>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</si>
  <si>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</si>
  <si>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</si>
  <si>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</si>
  <si>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</si>
  <si>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</si>
  <si>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</si>
  <si>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</si>
  <si>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</si>
  <si>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</si>
  <si>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</si>
  <si>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</si>
  <si>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</si>
  <si>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</si>
  <si>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</si>
  <si>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</si>
  <si>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</si>
  <si>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</si>
  <si>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</si>
  <si>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</si>
  <si>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</si>
  <si>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</si>
  <si>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</si>
  <si>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</si>
  <si>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</si>
  <si>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</si>
  <si>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</si>
  <si>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</si>
  <si>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</si>
  <si>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</si>
  <si>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</si>
  <si>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</si>
  <si>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</si>
  <si>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</si>
  <si>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</si>
  <si>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</si>
  <si>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</si>
  <si>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</si>
  <si>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</si>
  <si>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</si>
  <si>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</si>
  <si>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</si>
  <si>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</si>
  <si>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</si>
  <si>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</si>
  <si>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</si>
  <si>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</si>
  <si>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</si>
  <si>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</si>
  <si>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</si>
  <si>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</si>
  <si>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</si>
  <si>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</si>
  <si>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</si>
  <si>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</si>
  <si>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</si>
  <si>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</si>
  <si>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</si>
  <si>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</si>
  <si>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</si>
  <si>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</si>
  <si>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</si>
  <si>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</si>
  <si>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</si>
  <si>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</si>
  <si>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</si>
  <si>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</si>
  <si>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</si>
  <si>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</si>
  <si>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</si>
  <si>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</si>
  <si>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</si>
  <si>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</si>
  <si>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</si>
  <si>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</si>
  <si>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</si>
  <si>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</si>
  <si>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</si>
  <si>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</si>
  <si>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</si>
  <si>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</si>
  <si>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</si>
  <si>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</si>
  <si>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</si>
  <si>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</si>
  <si>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</si>
  <si>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</si>
  <si>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</si>
  <si>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</si>
  <si>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</si>
  <si>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</si>
  <si>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</si>
  <si>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</si>
  <si>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</si>
  <si>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</si>
  <si>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</si>
  <si>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</si>
  <si>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</si>
  <si>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</si>
  <si>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</si>
  <si>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</si>
  <si>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</si>
  <si>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</si>
  <si>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</si>
  <si>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</si>
  <si>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</si>
  <si>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</si>
  <si>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</si>
  <si>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</si>
  <si>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</si>
  <si>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</si>
  <si>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</si>
  <si>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</si>
  <si>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</si>
  <si>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</si>
  <si>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</si>
  <si>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</si>
  <si>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</si>
  <si>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</si>
  <si>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</si>
  <si>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</si>
  <si>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</si>
  <si>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</si>
  <si>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</si>
  <si>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</si>
  <si>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</si>
  <si>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</si>
  <si>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</si>
  <si>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</si>
  <si>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</si>
  <si>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</si>
  <si>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</si>
  <si>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</si>
  <si>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</si>
  <si>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</si>
  <si>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</si>
  <si>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</si>
  <si>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</si>
  <si>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</si>
  <si>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</si>
  <si>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</si>
  <si>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</si>
  <si>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</si>
  <si>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</si>
  <si>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</si>
  <si>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</si>
  <si>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</si>
  <si>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</si>
  <si>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</si>
  <si>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</si>
  <si>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</si>
  <si>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</si>
  <si>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</si>
  <si>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</si>
  <si>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</si>
  <si>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</si>
  <si>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</si>
  <si>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</si>
  <si>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</si>
  <si>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</si>
  <si>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</si>
  <si>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</si>
  <si>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</si>
  <si>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</si>
  <si>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</si>
  <si>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</si>
  <si>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</si>
  <si>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</si>
  <si>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</si>
  <si>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</si>
  <si>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</si>
  <si>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</si>
  <si>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</si>
  <si>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</si>
  <si>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</si>
  <si>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</si>
  <si>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</si>
  <si>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</si>
  <si>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</si>
  <si>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</si>
  <si>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</si>
  <si>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</si>
  <si>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</si>
  <si>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</si>
  <si>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</si>
  <si>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</si>
  <si>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</si>
  <si>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</si>
  <si>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</si>
  <si>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</si>
  <si>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</si>
  <si>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</si>
  <si>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</si>
  <si>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</si>
  <si>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</si>
  <si>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</si>
  <si>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</si>
  <si>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</si>
  <si>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</si>
  <si>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</si>
  <si>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</si>
  <si>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</si>
  <si>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</si>
  <si>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</si>
  <si>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</si>
  <si>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</si>
  <si>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</si>
  <si>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</si>
  <si>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</si>
  <si>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</si>
  <si>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</si>
  <si>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</si>
  <si>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</si>
  <si>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</si>
  <si>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</si>
  <si>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</si>
  <si>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</si>
  <si>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</si>
  <si>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</si>
  <si>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</si>
  <si>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</si>
  <si>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</si>
  <si>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</si>
  <si>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</si>
  <si>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</si>
  <si>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</si>
  <si>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</si>
  <si>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</si>
  <si>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</si>
  <si>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</si>
  <si>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</si>
  <si>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</si>
  <si>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</si>
  <si>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</si>
  <si>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</si>
  <si>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</si>
  <si>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</si>
  <si>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</si>
  <si>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</si>
  <si>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</si>
  <si>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</si>
  <si>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</si>
  <si>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</si>
  <si>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</si>
  <si>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</si>
  <si>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</si>
  <si>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</si>
  <si>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</si>
  <si>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</si>
  <si>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</si>
  <si>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</si>
  <si>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</si>
  <si>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</si>
  <si>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</si>
  <si>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</si>
  <si>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</si>
  <si>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</si>
  <si>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</si>
  <si>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</si>
  <si>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</si>
  <si>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</si>
  <si>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</si>
  <si>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</si>
  <si>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</si>
  <si>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</si>
  <si>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</si>
  <si>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</si>
  <si>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</si>
  <si>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</si>
  <si>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</si>
  <si>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</si>
  <si>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</si>
  <si>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</si>
  <si>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</si>
  <si>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</si>
  <si>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</si>
  <si>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</si>
  <si>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</si>
  <si>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</si>
  <si>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</si>
  <si>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</si>
  <si>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</si>
  <si>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</si>
  <si>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</si>
  <si>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</si>
  <si>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</si>
  <si>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</si>
  <si>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</si>
  <si>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</si>
  <si>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</si>
  <si>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</si>
  <si>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</si>
  <si>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</si>
  <si>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</si>
  <si>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</si>
  <si>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</si>
  <si>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</si>
  <si>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</si>
  <si>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</si>
  <si>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</si>
  <si>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</si>
  <si>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</si>
  <si>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</si>
  <si>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</si>
  <si>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</si>
  <si>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</si>
  <si>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</si>
  <si>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</si>
  <si>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</si>
  <si>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</si>
  <si>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</si>
  <si>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</si>
  <si>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</si>
  <si>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</si>
  <si>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</si>
  <si>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</si>
  <si>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</si>
  <si>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</si>
  <si>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</si>
  <si>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</si>
  <si>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</si>
  <si>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</si>
  <si>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</si>
  <si>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</si>
  <si>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</si>
  <si>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</si>
  <si>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</si>
  <si>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</si>
  <si>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</si>
  <si>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</si>
  <si>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</si>
  <si>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</si>
  <si>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</si>
  <si>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</si>
  <si>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</si>
  <si>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</si>
  <si>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</si>
  <si>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</si>
  <si>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</si>
  <si>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</si>
  <si>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</si>
  <si>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</si>
  <si>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</si>
  <si>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</si>
  <si>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</si>
  <si>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</si>
  <si>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</si>
  <si>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</si>
  <si>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</si>
  <si>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</si>
  <si>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</si>
  <si>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</si>
  <si>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</si>
  <si>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</si>
  <si>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</si>
  <si>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</si>
  <si>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</si>
  <si>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</si>
  <si>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</si>
  <si>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</si>
  <si>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</si>
  <si>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</si>
  <si>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</si>
  <si>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</si>
  <si>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</si>
  <si>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</si>
  <si>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</si>
  <si>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</si>
  <si>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</si>
  <si>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</si>
  <si>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</si>
  <si>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</si>
  <si>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</si>
  <si>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</si>
  <si>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</si>
  <si>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</si>
  <si>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</si>
  <si>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</si>
  <si>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</si>
  <si>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</si>
  <si>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</si>
  <si>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</si>
  <si>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</si>
  <si>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</si>
  <si>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</si>
  <si>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</si>
  <si>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</si>
  <si>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</si>
  <si>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</si>
  <si>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</si>
  <si>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</si>
  <si>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</si>
  <si>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</si>
  <si>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</si>
  <si>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</si>
  <si>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</si>
  <si>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</si>
  <si>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</si>
  <si>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</si>
  <si>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</si>
  <si>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</si>
  <si>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</si>
  <si>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</si>
  <si>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</si>
  <si>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</si>
  <si>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</si>
  <si>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</si>
  <si>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</si>
  <si>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</si>
  <si>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</si>
  <si>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</si>
  <si>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</si>
  <si>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</si>
  <si>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</si>
  <si>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</si>
  <si>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</si>
  <si>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</si>
  <si>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</si>
  <si>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</si>
  <si>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</si>
  <si>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</si>
  <si>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</si>
  <si>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</si>
  <si>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</si>
  <si>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</si>
  <si>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</si>
  <si>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</si>
  <si>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</si>
  <si>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</si>
  <si>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</si>
  <si>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</si>
  <si>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</si>
  <si>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</si>
  <si>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</si>
  <si>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</si>
  <si>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</si>
  <si>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</si>
  <si>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</si>
  <si>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</si>
  <si>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</si>
  <si>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</si>
  <si>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</si>
  <si>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</si>
  <si>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</si>
  <si>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</si>
  <si>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</si>
  <si>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</si>
  <si>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</si>
  <si>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</si>
  <si>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</si>
  <si>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</si>
  <si>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</si>
  <si>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</si>
  <si>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</si>
  <si>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</si>
  <si>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</si>
  <si>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</si>
  <si>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</si>
  <si>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</si>
  <si>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</si>
  <si>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</si>
  <si>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</si>
  <si>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</si>
  <si>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</si>
  <si>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</si>
  <si>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</si>
  <si>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</si>
  <si>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</si>
  <si>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</si>
  <si>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</si>
  <si>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</si>
  <si>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</si>
  <si>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</si>
  <si>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</si>
  <si>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</si>
  <si>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</si>
  <si>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</si>
  <si>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</si>
  <si>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</si>
  <si>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</si>
  <si>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</si>
  <si>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</si>
  <si>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</si>
  <si>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</si>
  <si>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</si>
  <si>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</si>
  <si>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</si>
  <si>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</si>
  <si>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</si>
  <si>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</si>
  <si>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</si>
  <si>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</si>
  <si>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</si>
  <si>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</si>
  <si>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</si>
  <si>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</si>
  <si>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</si>
  <si>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</si>
  <si>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</si>
  <si>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</si>
  <si>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</si>
  <si>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</si>
  <si>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</si>
  <si>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</si>
  <si>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</si>
  <si>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</si>
  <si>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</si>
  <si>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</si>
  <si>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</si>
  <si>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</si>
  <si>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</si>
  <si>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</si>
  <si>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</si>
  <si>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</si>
  <si>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</si>
  <si>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</si>
  <si>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</si>
  <si>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</si>
  <si>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</si>
  <si>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</si>
  <si>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</si>
  <si>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</si>
  <si>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</si>
  <si>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</si>
  <si>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</si>
  <si>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</si>
  <si>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</si>
  <si>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</si>
  <si>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</si>
  <si>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</si>
  <si>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</si>
  <si>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</si>
  <si>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</si>
  <si>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</si>
  <si>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</si>
  <si>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</si>
  <si>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</si>
  <si>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</si>
  <si>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</si>
  <si>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</si>
  <si>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</si>
  <si>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</si>
  <si>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</si>
  <si>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</si>
  <si>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</si>
  <si>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</si>
  <si>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</si>
  <si>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</si>
  <si>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</si>
  <si>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</si>
  <si>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</si>
  <si>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</si>
  <si>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</si>
  <si>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</si>
  <si>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</si>
  <si>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</si>
  <si>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</si>
  <si>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</si>
  <si>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</si>
  <si>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</si>
  <si>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</si>
  <si>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</si>
  <si>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</si>
  <si>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</si>
  <si>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</si>
  <si>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</si>
  <si>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</si>
  <si>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</si>
  <si>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</si>
  <si>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</si>
  <si>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</si>
  <si>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</si>
  <si>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</si>
  <si>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</si>
  <si>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</si>
  <si>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</si>
  <si>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</si>
  <si>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</si>
  <si>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</si>
  <si>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</si>
  <si>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</si>
  <si>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</si>
  <si>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</si>
  <si>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</si>
  <si>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</si>
  <si>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</si>
  <si>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</si>
  <si>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</si>
  <si>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</si>
  <si>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</si>
  <si>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</si>
  <si>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</si>
  <si>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</si>
  <si>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</si>
  <si>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</si>
  <si>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</si>
  <si>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</si>
  <si>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</si>
  <si>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</si>
  <si>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</si>
  <si>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</si>
  <si>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</si>
  <si>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</si>
  <si>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</si>
  <si>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</si>
  <si>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</si>
  <si>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</si>
  <si>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</si>
  <si>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</si>
  <si>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</si>
  <si>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</si>
  <si>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</si>
  <si>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</si>
  <si>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</si>
  <si>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</si>
  <si>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</si>
  <si>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</si>
  <si>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</si>
  <si>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</si>
  <si>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</si>
  <si>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</si>
  <si>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</si>
  <si>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</si>
  <si>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</si>
  <si>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</si>
  <si>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</si>
  <si>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</si>
  <si>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</si>
  <si>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</si>
  <si>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</si>
  <si>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</si>
  <si>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</si>
  <si>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</si>
  <si>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</si>
  <si>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</si>
  <si>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</si>
  <si>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</si>
  <si>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</si>
  <si>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</si>
  <si>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</si>
  <si>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</si>
  <si>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</si>
  <si>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</si>
  <si>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</si>
  <si>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</si>
  <si>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</si>
  <si>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</si>
  <si>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</si>
  <si>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</si>
  <si>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</si>
  <si>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</si>
  <si>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</si>
  <si>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</si>
  <si>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</si>
  <si>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</si>
  <si>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</si>
  <si>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</si>
  <si>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</si>
  <si>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</si>
  <si>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</si>
  <si>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</si>
  <si>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</si>
  <si>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</si>
  <si>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</si>
  <si>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</si>
  <si>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</si>
  <si>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</si>
  <si>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</si>
  <si>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</si>
  <si>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</si>
  <si>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</si>
  <si>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</si>
  <si>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</si>
  <si>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</si>
  <si>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</si>
  <si>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</si>
  <si>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</si>
  <si>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</si>
  <si>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</si>
  <si>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</si>
  <si>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</si>
  <si>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</si>
  <si>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</si>
  <si>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</si>
  <si>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</si>
  <si>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</si>
  <si>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</si>
  <si>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</si>
  <si>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</si>
  <si>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</si>
  <si>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</si>
  <si>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</si>
  <si>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</si>
  <si>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</si>
  <si>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</si>
  <si>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</si>
  <si>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</si>
  <si>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</si>
  <si>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</si>
  <si>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</si>
  <si>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</si>
  <si>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</si>
  <si>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</si>
  <si>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</si>
  <si>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</si>
  <si>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</si>
  <si>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</si>
  <si>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</si>
  <si>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</si>
  <si>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</si>
  <si>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</si>
  <si>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</si>
  <si>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</si>
  <si>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</si>
  <si>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</si>
  <si>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</si>
  <si>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</si>
  <si>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</si>
  <si>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</si>
  <si>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</si>
  <si>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</si>
  <si>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</si>
  <si>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</si>
  <si>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</si>
  <si>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</si>
  <si>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</si>
  <si>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</si>
  <si>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</si>
  <si>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</si>
  <si>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</si>
  <si>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</si>
  <si>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</si>
  <si>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</si>
  <si>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</si>
  <si>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</si>
  <si>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</si>
  <si>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</si>
  <si>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</si>
  <si>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</si>
  <si>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</si>
  <si>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</si>
  <si>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</si>
  <si>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</si>
  <si>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</si>
  <si>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</si>
  <si>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</si>
  <si>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</si>
  <si>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</si>
  <si>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</si>
  <si>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</si>
  <si>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</si>
  <si>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</si>
  <si>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</si>
  <si>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</si>
  <si>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</si>
  <si>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</si>
  <si>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</si>
  <si>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</si>
  <si>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</si>
  <si>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</si>
  <si>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</si>
  <si>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</si>
  <si>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</si>
  <si>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</si>
  <si>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</si>
  <si>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</si>
  <si>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</si>
  <si>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</si>
  <si>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</si>
  <si>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</si>
  <si>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</si>
  <si>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</si>
  <si>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</si>
  <si>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</si>
  <si>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</si>
  <si>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</si>
  <si>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</si>
  <si>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</si>
  <si>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</si>
  <si>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</si>
  <si>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</si>
  <si>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</si>
  <si>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</si>
  <si>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</si>
  <si>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</si>
  <si>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</si>
  <si>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</si>
  <si>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</si>
  <si>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</si>
  <si>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</si>
  <si>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</si>
  <si>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</si>
  <si>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</si>
  <si>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</si>
  <si>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</si>
  <si>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</si>
  <si>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</si>
  <si>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</si>
  <si>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</si>
  <si>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</si>
  <si>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</si>
  <si>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</si>
  <si>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</si>
  <si>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</si>
  <si>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</si>
  <si>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</si>
  <si>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</si>
  <si>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</si>
  <si>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</si>
  <si>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</si>
  <si>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</si>
  <si>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</si>
  <si>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</si>
  <si>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</si>
  <si>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</si>
  <si>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</si>
  <si>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</si>
  <si>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</si>
  <si>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</si>
  <si>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</si>
  <si>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</si>
  <si>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</si>
  <si>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</si>
  <si>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</si>
  <si>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</si>
  <si>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</si>
  <si>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</si>
  <si>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</si>
  <si>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</si>
  <si>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</si>
  <si>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</si>
  <si>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</si>
  <si>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</si>
  <si>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</si>
  <si>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</si>
  <si>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</si>
  <si>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</si>
  <si>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</si>
  <si>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</si>
  <si>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</si>
  <si>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</si>
  <si>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</si>
  <si>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</si>
  <si>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</si>
  <si>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</si>
  <si>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</si>
  <si>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</si>
  <si>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</si>
  <si>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</si>
  <si>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</si>
  <si>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</si>
  <si>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</si>
  <si>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</si>
  <si>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</si>
  <si>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</si>
  <si>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</si>
  <si>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</si>
  <si>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</si>
  <si>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</si>
  <si>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</si>
  <si>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</si>
  <si>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</si>
  <si>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</si>
  <si>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</si>
  <si>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</si>
  <si>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</si>
  <si>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</si>
  <si>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</si>
  <si>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</si>
  <si>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</si>
  <si>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</si>
  <si>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</si>
  <si>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</si>
  <si>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</si>
  <si>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</si>
  <si>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</si>
  <si>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</si>
  <si>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</si>
  <si>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</si>
  <si>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</si>
  <si>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</si>
  <si>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</si>
  <si>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</si>
  <si>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</si>
  <si>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</si>
  <si>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</si>
  <si>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</si>
  <si>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</si>
  <si>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</si>
  <si>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</si>
  <si>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</si>
  <si>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</si>
  <si>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</si>
  <si>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</si>
  <si>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</si>
  <si>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</si>
  <si>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</si>
  <si>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</si>
  <si>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</si>
  <si>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</si>
  <si>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</si>
  <si>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</si>
  <si>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</si>
  <si>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</si>
  <si>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</si>
  <si>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</si>
  <si>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</si>
  <si>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</si>
  <si>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</si>
  <si>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</si>
  <si>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</si>
  <si>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</si>
  <si>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</si>
  <si>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</si>
  <si>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</si>
  <si>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</si>
  <si>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</si>
  <si>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</si>
  <si>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</si>
  <si>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</si>
  <si>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</si>
  <si>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</si>
  <si>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</si>
  <si>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</si>
  <si>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</si>
  <si>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</si>
  <si>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</si>
  <si>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</si>
  <si>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</si>
  <si>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</si>
  <si>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</si>
  <si>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</si>
  <si>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</si>
  <si>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</si>
  <si>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</si>
  <si>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</si>
  <si>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</si>
  <si>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</si>
  <si>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</si>
  <si>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</si>
  <si>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</si>
  <si>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</si>
  <si>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</si>
  <si>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</si>
  <si>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</si>
  <si>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</si>
  <si>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</si>
  <si>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</si>
  <si>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</si>
  <si>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</si>
  <si>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</si>
  <si>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</si>
  <si>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</si>
  <si>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</si>
  <si>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</si>
  <si>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</si>
  <si>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</si>
  <si>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</si>
  <si>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</si>
  <si>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</si>
  <si>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</si>
  <si>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</si>
  <si>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</si>
  <si>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</si>
  <si>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</si>
  <si>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</si>
  <si>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</si>
  <si>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</si>
  <si>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</si>
  <si>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</si>
  <si>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</si>
  <si>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</si>
  <si>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</si>
  <si>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</si>
  <si>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</si>
  <si>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</si>
  <si>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</si>
  <si>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</si>
  <si>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</si>
  <si>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</si>
  <si>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</si>
  <si>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</si>
  <si>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</si>
  <si>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</si>
  <si>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</si>
  <si>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</si>
  <si>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</si>
  <si>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</si>
  <si>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</si>
  <si>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</si>
  <si>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</si>
  <si>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</si>
  <si>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</si>
  <si>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</si>
  <si>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</si>
  <si>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</si>
  <si>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</si>
  <si>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</si>
  <si>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</si>
  <si>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</si>
  <si>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</si>
  <si>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</si>
  <si>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</si>
  <si>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</si>
  <si>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</si>
  <si>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</si>
  <si>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</si>
  <si>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</si>
  <si>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</si>
  <si>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</si>
  <si>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</si>
  <si>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</si>
  <si>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</si>
  <si>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</si>
  <si>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</si>
  <si>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</si>
  <si>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</si>
  <si>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</si>
  <si>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</si>
  <si>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</si>
  <si>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</si>
  <si>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</si>
  <si>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</si>
  <si>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</si>
  <si>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</si>
  <si>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</si>
  <si>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</si>
  <si>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</si>
  <si>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</si>
  <si>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</si>
  <si>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</si>
  <si>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</si>
  <si>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</si>
  <si>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</si>
  <si>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</si>
  <si>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</si>
  <si>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</si>
  <si>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</si>
  <si>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</si>
  <si>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</si>
  <si>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</si>
  <si>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</si>
  <si>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</si>
  <si>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</si>
  <si>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</si>
  <si>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</si>
  <si>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</si>
  <si>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</si>
  <si>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</si>
  <si>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</si>
  <si>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</si>
  <si>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</si>
  <si>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</si>
  <si>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</si>
  <si>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</si>
  <si>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</si>
  <si>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</si>
  <si>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</si>
  <si>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</si>
  <si>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</si>
  <si>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</si>
  <si>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</si>
  <si>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</si>
  <si>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</si>
  <si>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</si>
  <si>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</si>
  <si>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</si>
  <si>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</si>
  <si>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</si>
  <si>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</si>
  <si>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</si>
  <si>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</si>
  <si>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</si>
  <si>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</si>
  <si>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</si>
  <si>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</si>
  <si>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</si>
  <si>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</si>
  <si>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</si>
  <si>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</si>
  <si>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</si>
  <si>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</si>
  <si>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</si>
  <si>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</si>
  <si>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</si>
  <si>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</si>
  <si>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</si>
  <si>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</si>
  <si>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</si>
  <si>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</si>
  <si>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</si>
  <si>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</si>
  <si>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</si>
  <si>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</si>
  <si>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</si>
  <si>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</si>
  <si>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</si>
  <si>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</si>
  <si>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</si>
  <si>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</si>
  <si>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</si>
  <si>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</si>
  <si>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</si>
  <si>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</si>
  <si>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</si>
  <si>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</si>
  <si>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</si>
  <si>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</si>
  <si>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</si>
  <si>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</si>
  <si>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</si>
  <si>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</si>
  <si>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</si>
  <si>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</si>
  <si>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</si>
  <si>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</si>
  <si>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</si>
  <si>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</si>
  <si>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</si>
  <si>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</si>
  <si>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</si>
  <si>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</si>
  <si>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</si>
  <si>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</si>
  <si>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</si>
  <si>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</si>
  <si>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</si>
  <si>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</si>
  <si>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</si>
  <si>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</si>
  <si>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</si>
  <si>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</si>
  <si>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</si>
  <si>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</si>
  <si>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</si>
  <si>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</si>
  <si>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</si>
  <si>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</si>
  <si>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</si>
  <si>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</si>
  <si>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</si>
  <si>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</si>
  <si>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</si>
  <si>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</si>
  <si>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</si>
  <si>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</si>
  <si>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</si>
  <si>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</si>
  <si>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</si>
  <si>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</si>
  <si>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</si>
  <si>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</si>
  <si>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</si>
  <si>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</si>
  <si>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</si>
  <si>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</si>
  <si>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</si>
  <si>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</si>
  <si>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</si>
  <si>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</si>
  <si>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</si>
  <si>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</si>
  <si>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</si>
  <si>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</si>
  <si>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</si>
  <si>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</si>
  <si>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</si>
  <si>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</si>
  <si>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</si>
  <si>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</si>
  <si>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</si>
  <si>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</si>
  <si>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</si>
  <si>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</si>
  <si>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</si>
  <si>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</si>
  <si>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</si>
  <si>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</si>
  <si>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</si>
  <si>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</si>
  <si>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</si>
  <si>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</si>
  <si>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</si>
  <si>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</si>
  <si>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</si>
  <si>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</si>
  <si>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</si>
  <si>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</si>
  <si>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</si>
  <si>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</si>
  <si>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</si>
  <si>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</si>
  <si>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</si>
  <si>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</si>
  <si>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</si>
  <si>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</si>
  <si>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</si>
  <si>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</si>
  <si>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</si>
  <si>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</si>
  <si>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</si>
  <si>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</si>
  <si>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</si>
  <si>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</si>
  <si>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</si>
  <si>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</si>
  <si>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</si>
  <si>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</si>
  <si>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</si>
  <si>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</si>
  <si>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</si>
  <si>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</si>
  <si>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</si>
  <si>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</si>
  <si>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</si>
  <si>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</si>
  <si>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</si>
  <si>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</si>
  <si>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</si>
  <si>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</si>
  <si>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</si>
  <si>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</si>
  <si>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</si>
  <si>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</si>
  <si>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</si>
  <si>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</si>
  <si>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</si>
  <si>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</si>
  <si>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</si>
  <si>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</si>
  <si>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</si>
  <si>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</si>
  <si>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</si>
  <si>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</si>
  <si>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</si>
  <si>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</si>
  <si>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</si>
  <si>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</si>
  <si>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</si>
  <si>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</si>
  <si>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</si>
  <si>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</si>
  <si>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</si>
  <si>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</si>
  <si>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</si>
  <si>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</si>
  <si>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</si>
  <si>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</si>
  <si>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</si>
  <si>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</si>
  <si>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</si>
  <si>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</si>
  <si>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</si>
  <si>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</si>
  <si>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</si>
  <si>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</si>
  <si>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</si>
  <si>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</si>
  <si>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</si>
  <si>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</si>
  <si>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</si>
  <si>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</si>
  <si>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</si>
  <si>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</si>
  <si>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</si>
  <si>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</si>
  <si>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</si>
  <si>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</si>
  <si>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</si>
  <si>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</si>
  <si>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</si>
  <si>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</si>
  <si>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</si>
  <si>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</si>
  <si>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</si>
  <si>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</si>
  <si>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</si>
  <si>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</si>
  <si>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</si>
  <si>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</si>
  <si>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</si>
  <si>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</si>
  <si>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</si>
  <si>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</si>
  <si>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</si>
  <si>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</si>
  <si>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</si>
  <si>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</si>
  <si>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</si>
  <si>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</si>
  <si>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</si>
  <si>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</si>
  <si>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</si>
  <si>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</si>
  <si>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</si>
  <si>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</si>
  <si>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</si>
  <si>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</si>
  <si>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</si>
  <si>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</si>
  <si>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</si>
  <si>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</si>
  <si>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</si>
  <si>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</si>
  <si>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</si>
  <si>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</si>
  <si>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</si>
  <si>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</si>
  <si>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</si>
  <si>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</si>
  <si>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</si>
  <si>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</si>
  <si>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</si>
  <si>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</si>
  <si>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</si>
  <si>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</si>
  <si>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</si>
  <si>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</si>
  <si>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</si>
  <si>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</si>
  <si>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</si>
  <si>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</si>
  <si>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</si>
  <si>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</si>
  <si>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</si>
  <si>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</si>
  <si>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</si>
  <si>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</si>
  <si>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</si>
  <si>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</si>
  <si>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</si>
  <si>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</si>
  <si>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</si>
  <si>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</si>
  <si>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</si>
  <si>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</si>
  <si>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</si>
  <si>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</si>
  <si>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</si>
  <si>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</si>
  <si>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</si>
  <si>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</si>
  <si>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</si>
  <si>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</si>
  <si>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</si>
  <si>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</si>
  <si>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</si>
  <si>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</si>
  <si>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</si>
  <si>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</si>
  <si>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</si>
  <si>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</si>
  <si>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</si>
  <si>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</si>
  <si>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</si>
  <si>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</si>
  <si>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</si>
  <si>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</si>
  <si>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</si>
  <si>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</si>
  <si>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</si>
  <si>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</si>
  <si>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</si>
  <si>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</si>
  <si>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</si>
  <si>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</si>
  <si>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</si>
  <si>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</si>
  <si>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</si>
  <si>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</si>
  <si>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</si>
  <si>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</si>
  <si>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</si>
  <si>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</si>
  <si>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</si>
  <si>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</si>
  <si>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</si>
  <si>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</si>
  <si>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</si>
  <si>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</si>
  <si>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</si>
  <si>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</si>
  <si>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</si>
  <si>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</si>
  <si>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</si>
  <si>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</si>
  <si>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</si>
  <si>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</si>
  <si>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</si>
  <si>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</si>
  <si>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</si>
  <si>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</si>
  <si>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</si>
  <si>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</si>
  <si>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</si>
  <si>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</si>
  <si>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</si>
  <si>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</si>
  <si>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</si>
  <si>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</si>
  <si>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</si>
  <si>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</si>
  <si>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</si>
  <si>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</si>
  <si>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</si>
  <si>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</si>
  <si>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</si>
  <si>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</si>
  <si>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</si>
  <si>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</si>
  <si>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</si>
  <si>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</si>
  <si>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</si>
  <si>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</si>
  <si>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</si>
  <si>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</si>
  <si>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</si>
  <si>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</si>
  <si>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</si>
  <si>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</si>
  <si>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</si>
  <si>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</si>
  <si>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</si>
  <si>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</si>
  <si>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</si>
  <si>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</si>
  <si>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</si>
  <si>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</si>
  <si>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</si>
  <si>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</si>
  <si>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</si>
  <si>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</si>
  <si>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</si>
  <si>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</si>
  <si>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</si>
  <si>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</si>
  <si>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</si>
  <si>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</si>
  <si>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</si>
  <si>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</si>
  <si>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</si>
  <si>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</si>
  <si>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</si>
  <si>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</si>
  <si>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</si>
  <si>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</si>
  <si>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</si>
  <si>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</si>
  <si>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</si>
  <si>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</si>
  <si>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</si>
  <si>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</si>
  <si>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</si>
  <si>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</si>
  <si>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</si>
  <si>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</si>
  <si>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</si>
  <si>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</si>
  <si>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</si>
  <si>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</si>
  <si>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</si>
  <si>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</si>
  <si>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</si>
  <si>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</si>
  <si>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</si>
  <si>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</si>
  <si>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</si>
  <si>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</si>
  <si>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</si>
  <si>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</si>
  <si>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</si>
  <si>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</si>
  <si>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</si>
  <si>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</si>
  <si>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</si>
  <si>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</si>
  <si>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</si>
  <si>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</si>
  <si>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</si>
  <si>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</si>
  <si>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</si>
  <si>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</si>
  <si>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</si>
  <si>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</si>
  <si>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</si>
  <si>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</si>
  <si>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</si>
  <si>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</si>
  <si>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</si>
  <si>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</si>
  <si>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</si>
  <si>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</si>
  <si>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</si>
  <si>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</si>
  <si>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</si>
  <si>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</si>
  <si>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</si>
  <si>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</si>
  <si>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</si>
  <si>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</si>
  <si>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</si>
  <si>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</si>
  <si>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</si>
  <si>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</si>
  <si>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</si>
  <si>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</si>
  <si>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</si>
  <si>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</si>
  <si>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</si>
  <si>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</si>
  <si>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</si>
  <si>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</si>
  <si>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</si>
  <si>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</si>
  <si>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</si>
  <si>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</si>
  <si>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</si>
  <si>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</si>
  <si>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</si>
  <si>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</si>
  <si>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</si>
  <si>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</si>
  <si>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</si>
  <si>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</si>
  <si>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</si>
  <si>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</si>
  <si>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</si>
  <si>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</si>
  <si>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</si>
  <si>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</si>
  <si>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</si>
  <si>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</si>
  <si>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</si>
  <si>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</si>
  <si>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</si>
  <si>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</si>
  <si>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</si>
  <si>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</si>
  <si>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</si>
  <si>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</si>
  <si>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</si>
  <si>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</si>
  <si>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</si>
  <si>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</si>
  <si>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</si>
  <si>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</si>
  <si>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</si>
  <si>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</si>
  <si>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</si>
  <si>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</si>
  <si>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</si>
  <si>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</si>
  <si>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</si>
  <si>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</si>
  <si>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</si>
  <si>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</si>
  <si>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</si>
  <si>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</si>
  <si>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</si>
  <si>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</si>
  <si>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</si>
  <si>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</si>
  <si>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</si>
  <si>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</si>
  <si>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</si>
  <si>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</si>
  <si>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</si>
  <si>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</si>
  <si>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</si>
  <si>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</si>
  <si>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</si>
  <si>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</si>
  <si>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</si>
  <si>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</si>
  <si>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</si>
  <si>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</si>
  <si>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</si>
  <si>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</si>
  <si>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</si>
  <si>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</si>
  <si>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</si>
  <si>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</si>
  <si>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</si>
  <si>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</si>
  <si>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</si>
  <si>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</si>
  <si>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</si>
  <si>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</si>
  <si>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</si>
  <si>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</si>
  <si>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</si>
  <si>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</si>
  <si>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</si>
  <si>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</si>
  <si>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</si>
  <si>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</si>
  <si>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</si>
  <si>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</si>
  <si>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</si>
  <si>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</si>
  <si>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</si>
  <si>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</si>
  <si>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</si>
  <si>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</si>
  <si>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</si>
  <si>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</si>
  <si>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</si>
  <si>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</si>
  <si>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</si>
  <si>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</si>
  <si>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</si>
  <si>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</si>
  <si>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</si>
  <si>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</si>
  <si>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</si>
  <si>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</si>
  <si>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</si>
  <si>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</si>
  <si>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</si>
  <si>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</si>
  <si>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</si>
  <si>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</si>
  <si>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</si>
  <si>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</si>
  <si>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</si>
  <si>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</si>
  <si>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</si>
  <si>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</si>
  <si>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</si>
  <si>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</si>
  <si>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</si>
  <si>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</si>
  <si>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</si>
  <si>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</si>
  <si>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</si>
  <si>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</si>
  <si>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</si>
  <si>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</si>
  <si>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</si>
  <si>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</si>
  <si>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</si>
  <si>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</si>
  <si>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</si>
  <si>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</si>
  <si>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</si>
  <si>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</si>
  <si>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</si>
  <si>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</si>
  <si>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</si>
  <si>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</si>
  <si>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</si>
  <si>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</si>
  <si>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</si>
  <si>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</si>
  <si>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</si>
  <si>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</si>
  <si>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</si>
  <si>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</si>
  <si>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</si>
  <si>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</si>
  <si>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</si>
  <si>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</si>
  <si>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</si>
  <si>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</si>
  <si>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</si>
  <si>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</si>
  <si>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</si>
  <si>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</si>
  <si>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</si>
  <si>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</si>
  <si>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</si>
  <si>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</si>
  <si>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</si>
  <si>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</si>
  <si>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</si>
  <si>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</si>
  <si>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</si>
  <si>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</si>
  <si>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</si>
  <si>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</si>
  <si>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</si>
  <si>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</si>
  <si>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</si>
  <si>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</si>
  <si>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</si>
  <si>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</si>
  <si>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</si>
  <si>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</si>
  <si>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</si>
  <si>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</si>
  <si>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</si>
  <si>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</si>
  <si>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</si>
  <si>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</si>
  <si>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</si>
  <si>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</si>
  <si>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</si>
  <si>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</si>
  <si>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</si>
  <si>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</si>
  <si>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</si>
  <si>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</si>
  <si>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</si>
  <si>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</si>
  <si>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</si>
  <si>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</si>
  <si>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</si>
  <si>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</si>
  <si>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</si>
  <si>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</si>
  <si>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</si>
  <si>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</si>
  <si>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</si>
  <si>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</si>
  <si>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</si>
  <si>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</si>
  <si>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</si>
  <si>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</si>
  <si>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</si>
  <si>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</si>
  <si>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</si>
  <si>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</si>
  <si>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</si>
  <si>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</si>
  <si>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</si>
  <si>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</si>
  <si>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</si>
  <si>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</si>
  <si>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</si>
  <si>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</si>
  <si>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</si>
  <si>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</si>
  <si>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</si>
  <si>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</si>
  <si>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</si>
  <si>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</si>
  <si>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</si>
  <si>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</si>
  <si>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</si>
  <si>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</si>
  <si>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</si>
  <si>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</si>
  <si>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</si>
  <si>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</si>
  <si>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</si>
  <si>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</si>
  <si>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</si>
  <si>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</si>
  <si>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</si>
  <si>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</si>
  <si>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</si>
  <si>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</si>
  <si>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</si>
  <si>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</si>
  <si>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</si>
  <si>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</si>
  <si>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</si>
  <si>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</si>
  <si>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</si>
  <si>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</si>
  <si>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</si>
  <si>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</si>
  <si>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</si>
  <si>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</si>
  <si>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</si>
  <si>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</si>
  <si>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</si>
  <si>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</si>
  <si>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</si>
  <si>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</si>
  <si>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</si>
  <si>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</si>
  <si>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</si>
  <si>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</si>
  <si>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</si>
  <si>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</si>
  <si>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</si>
  <si>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</si>
  <si>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</si>
  <si>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</si>
  <si>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</si>
  <si>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</si>
  <si>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</si>
  <si>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</si>
  <si>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</si>
  <si>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</si>
  <si>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</si>
  <si>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</si>
  <si>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</si>
  <si>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</si>
  <si>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</si>
  <si>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</si>
  <si>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</si>
  <si>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</si>
  <si>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</si>
  <si>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</si>
  <si>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</si>
  <si>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</si>
  <si>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</si>
  <si>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</si>
  <si>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</si>
  <si>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</si>
  <si>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</si>
  <si>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</si>
  <si>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</si>
  <si>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</si>
  <si>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</si>
  <si>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</si>
  <si>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</si>
  <si>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</si>
  <si>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</si>
  <si>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</si>
  <si>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</si>
  <si>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</si>
  <si>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</si>
  <si>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</si>
  <si>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</si>
  <si>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</si>
  <si>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</si>
  <si>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</si>
  <si>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</si>
  <si>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</si>
  <si>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</si>
  <si>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</si>
  <si>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</si>
  <si>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</si>
  <si>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</si>
  <si>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</si>
  <si>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</si>
  <si>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</si>
  <si>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</si>
  <si>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</si>
  <si>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</si>
  <si>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</si>
  <si>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</si>
  <si>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</si>
  <si>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</si>
  <si>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</si>
  <si>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</si>
  <si>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</si>
  <si>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</si>
  <si>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</si>
  <si>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</si>
  <si>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</si>
  <si>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</si>
  <si>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</si>
  <si>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</si>
  <si>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</si>
  <si>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</si>
  <si>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</si>
  <si>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</si>
  <si>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</si>
  <si>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</si>
  <si>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</si>
  <si>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</si>
  <si>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</si>
  <si>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</si>
  <si>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</si>
  <si>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</si>
  <si>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</si>
  <si>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</si>
  <si>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</si>
  <si>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</si>
  <si>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</si>
  <si>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</si>
  <si>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</si>
  <si>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</si>
  <si>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</si>
  <si>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</si>
  <si>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</si>
  <si>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</si>
  <si>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</si>
  <si>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</si>
  <si>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</si>
  <si>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</si>
  <si>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</si>
  <si>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</si>
  <si>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</si>
  <si>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</si>
  <si>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</si>
  <si>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</si>
  <si>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</si>
  <si>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</si>
  <si>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</si>
  <si>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</si>
  <si>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</si>
  <si>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</si>
  <si>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</si>
  <si>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</si>
  <si>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</si>
  <si>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</si>
  <si>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</si>
  <si>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</si>
  <si>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</si>
  <si>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</si>
  <si>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</si>
  <si>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</si>
  <si>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</si>
  <si>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</si>
  <si>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</si>
  <si>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</si>
  <si>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</si>
  <si>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</si>
  <si>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</si>
  <si>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</si>
  <si>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</si>
  <si>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</si>
  <si>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</si>
  <si>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</si>
  <si>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</si>
  <si>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</si>
  <si>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</si>
  <si>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</si>
  <si>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</si>
  <si>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</si>
  <si>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</si>
  <si>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</si>
  <si>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</si>
  <si>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</si>
  <si>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</si>
  <si>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</si>
  <si>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</si>
  <si>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</si>
  <si>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</si>
  <si>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</si>
  <si>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</si>
  <si>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</si>
  <si>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</si>
  <si>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</si>
  <si>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</si>
  <si>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</si>
  <si>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</si>
  <si>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</si>
  <si>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</si>
  <si>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</si>
  <si>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</si>
  <si>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</si>
  <si>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</si>
  <si>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</si>
  <si>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</si>
  <si>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</si>
  <si>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</si>
  <si>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</si>
  <si>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</si>
  <si>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</si>
  <si>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</si>
  <si>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</si>
  <si>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</si>
  <si>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</si>
  <si>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</si>
  <si>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</si>
  <si>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</si>
  <si>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</si>
  <si>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</si>
  <si>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</si>
  <si>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</si>
  <si>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</si>
  <si>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</si>
  <si>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</si>
  <si>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</si>
  <si>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</si>
  <si>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</si>
  <si>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</si>
  <si>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</si>
  <si>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</si>
  <si>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</si>
  <si>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</si>
  <si>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</si>
  <si>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</si>
  <si>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</si>
  <si>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</si>
  <si>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</si>
  <si>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</si>
  <si>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</si>
  <si>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</si>
  <si>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</si>
  <si>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</si>
  <si>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</si>
  <si>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</si>
  <si>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</si>
  <si>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</si>
  <si>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</si>
  <si>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</si>
  <si>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</si>
  <si>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</si>
  <si>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</si>
  <si>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</si>
  <si>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</si>
  <si>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</si>
  <si>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</si>
  <si>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</si>
  <si>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</si>
  <si>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</si>
  <si>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</si>
  <si>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</si>
  <si>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</si>
  <si>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</si>
  <si>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</si>
  <si>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</si>
  <si>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</si>
  <si>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</si>
  <si>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</si>
  <si>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</si>
  <si>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</si>
  <si>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</si>
  <si>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</si>
  <si>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</si>
  <si>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</si>
  <si>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</si>
  <si>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</si>
  <si>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</si>
  <si>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</si>
  <si>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</si>
  <si>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</si>
  <si>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</si>
  <si>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</si>
  <si>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</si>
  <si>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</si>
  <si>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</si>
  <si>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</si>
  <si>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</si>
  <si>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</si>
  <si>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</si>
  <si>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</si>
  <si>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</si>
  <si>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</si>
  <si>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</si>
  <si>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</si>
  <si>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</si>
  <si>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</si>
  <si>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</si>
  <si>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</si>
  <si>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</si>
  <si>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</si>
  <si>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</si>
  <si>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</si>
  <si>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</si>
  <si>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</si>
  <si>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</si>
  <si>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</si>
  <si>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</si>
  <si>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</si>
  <si>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</si>
  <si>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</si>
  <si>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</si>
  <si>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</si>
  <si>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</si>
  <si>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</si>
  <si>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</si>
  <si>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</si>
  <si>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</si>
  <si>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</si>
  <si>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</si>
  <si>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</si>
  <si>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</si>
  <si>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</si>
  <si>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</si>
  <si>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</si>
  <si>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</si>
  <si>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</si>
  <si>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</si>
  <si>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</si>
  <si>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</si>
  <si>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</si>
  <si>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</si>
  <si>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</si>
  <si>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</si>
  <si>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</si>
  <si>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</si>
  <si>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</si>
  <si>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</si>
  <si>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</si>
  <si>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</si>
  <si>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</si>
  <si>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</si>
  <si>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</si>
  <si>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</si>
  <si>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</si>
  <si>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</si>
  <si>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</si>
  <si>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</si>
  <si>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</si>
  <si>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</si>
  <si>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</si>
  <si>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</si>
  <si>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</si>
  <si>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</si>
  <si>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</si>
  <si>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</si>
  <si>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</si>
  <si>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</si>
  <si>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</si>
  <si>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</si>
  <si>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</si>
  <si>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</si>
  <si>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</si>
  <si>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</si>
  <si>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</si>
  <si>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</si>
  <si>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</si>
  <si>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</si>
  <si>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</si>
  <si>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</si>
  <si>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</si>
  <si>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</si>
  <si>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</si>
  <si>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</si>
  <si>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</si>
  <si>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</si>
  <si>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</si>
  <si>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</si>
  <si>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</si>
  <si>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</si>
  <si>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</si>
  <si>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</si>
  <si>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</si>
  <si>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</si>
  <si>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</si>
  <si>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</si>
  <si>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</si>
  <si>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</si>
  <si>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</si>
  <si>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</si>
  <si>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</si>
  <si>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</si>
  <si>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</si>
  <si>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</si>
  <si>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</si>
  <si>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</si>
  <si>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</si>
  <si>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</si>
  <si>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</si>
  <si>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</si>
  <si>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</si>
  <si>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</si>
  <si>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</si>
  <si>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</si>
  <si>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</si>
  <si>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</si>
  <si>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</si>
  <si>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</si>
  <si>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</si>
  <si>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</si>
  <si>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</si>
  <si>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</si>
  <si>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</si>
  <si>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</si>
  <si>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</si>
  <si>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</si>
  <si>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</si>
  <si>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</si>
  <si>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</si>
  <si>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</si>
  <si>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</si>
  <si>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</si>
  <si>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</si>
  <si>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</si>
  <si>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</si>
  <si>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</si>
  <si>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</si>
  <si>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</si>
  <si>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</si>
  <si>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</si>
  <si>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</si>
  <si>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</si>
  <si>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</si>
  <si>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</si>
  <si>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</si>
  <si>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</si>
  <si>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</si>
  <si>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</si>
  <si>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</si>
  <si>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</si>
  <si>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</si>
  <si>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</si>
  <si>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</si>
  <si>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</si>
  <si>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</si>
  <si>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</si>
  <si>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</si>
  <si>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</si>
  <si>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</si>
  <si>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</si>
  <si>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</si>
  <si>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</si>
  <si>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</si>
  <si>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</si>
  <si>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</si>
  <si>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</si>
  <si>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</si>
  <si>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</si>
  <si>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</si>
  <si>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</si>
  <si>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</si>
  <si>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</si>
  <si>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</si>
  <si>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</si>
  <si>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</si>
  <si>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</si>
  <si>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</si>
  <si>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</si>
  <si>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</si>
  <si>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</si>
  <si>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</si>
  <si>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</si>
  <si>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</si>
  <si>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</si>
  <si>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</si>
  <si>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</si>
  <si>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</si>
  <si>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</si>
  <si>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</si>
  <si>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</si>
  <si>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</si>
  <si>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</si>
  <si>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</si>
  <si>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</si>
  <si>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</si>
  <si>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</si>
  <si>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</si>
  <si>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</si>
  <si>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</si>
  <si>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</si>
  <si>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</si>
  <si>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</si>
  <si>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</si>
  <si>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</si>
  <si>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</si>
  <si>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</si>
  <si>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</si>
  <si>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</si>
  <si>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</si>
  <si>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</si>
  <si>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</si>
  <si>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</si>
  <si>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</si>
  <si>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</si>
  <si>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</si>
  <si>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</si>
  <si>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</si>
  <si>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</si>
  <si>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</si>
  <si>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</si>
  <si>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</si>
  <si>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</si>
  <si>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</si>
  <si>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</si>
  <si>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</si>
  <si>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</si>
  <si>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</si>
  <si>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</si>
  <si>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</si>
  <si>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</si>
  <si>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</si>
  <si>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</si>
  <si>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</si>
  <si>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</si>
  <si>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</si>
  <si>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</si>
  <si>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</si>
  <si>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</si>
  <si>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</si>
  <si>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</si>
  <si>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</si>
  <si>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</si>
  <si>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</si>
  <si>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</si>
  <si>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</si>
  <si>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</si>
  <si>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</si>
  <si>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</si>
  <si>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</si>
  <si>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</si>
  <si>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</si>
  <si>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</si>
  <si>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</si>
  <si>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</si>
  <si>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</si>
  <si>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</si>
  <si>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</si>
  <si>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</si>
  <si>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</si>
  <si>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</si>
  <si>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</si>
  <si>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</si>
  <si>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</si>
  <si>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</si>
  <si>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</si>
  <si>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</si>
  <si>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</si>
  <si>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</si>
  <si>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</si>
  <si>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</si>
  <si>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</si>
  <si>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</si>
  <si>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</si>
  <si>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</si>
  <si>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</si>
  <si>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</si>
  <si>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</si>
  <si>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</si>
  <si>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</si>
  <si>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</si>
  <si>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</si>
  <si>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</si>
  <si>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</si>
  <si>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</si>
  <si>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</si>
  <si>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</si>
  <si>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</si>
  <si>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</si>
  <si>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</si>
  <si>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</si>
  <si>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</si>
  <si>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</si>
  <si>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</si>
  <si>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</si>
  <si>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</si>
  <si>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</si>
  <si>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</si>
  <si>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</si>
  <si>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</si>
  <si>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</si>
  <si>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</si>
  <si>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</si>
  <si>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</si>
  <si>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</si>
  <si>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</si>
  <si>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</si>
  <si>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</si>
  <si>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</si>
  <si>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</si>
  <si>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</si>
  <si>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</si>
  <si>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</si>
  <si>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</si>
  <si>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</si>
  <si>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</si>
  <si>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</si>
  <si>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</si>
  <si>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</si>
  <si>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</si>
  <si>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</si>
  <si>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</si>
  <si>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</si>
  <si>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</si>
  <si>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</si>
  <si>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</si>
  <si>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</si>
  <si>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</si>
  <si>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</si>
  <si>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</si>
  <si>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</si>
  <si>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</si>
  <si>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</si>
  <si>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</si>
  <si>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</si>
  <si>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</si>
  <si>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</si>
  <si>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</si>
  <si>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</si>
  <si>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</si>
  <si>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</si>
  <si>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</si>
  <si>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</si>
  <si>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</si>
  <si>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</si>
  <si>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</si>
  <si>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</si>
  <si>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</si>
  <si>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</si>
  <si>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</si>
  <si>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</si>
  <si>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</si>
  <si>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</si>
  <si>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</si>
  <si>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</si>
  <si>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</si>
  <si>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</si>
  <si>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</si>
  <si>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</si>
  <si>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</si>
  <si>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</si>
  <si>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</si>
  <si>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</si>
  <si>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</si>
  <si>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</si>
  <si>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</si>
  <si>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</si>
  <si>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</si>
  <si>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</si>
  <si>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</si>
  <si>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</si>
  <si>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</si>
  <si>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</si>
  <si>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</si>
  <si>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</si>
  <si>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</si>
  <si>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</si>
  <si>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</si>
  <si>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</si>
  <si>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</si>
  <si>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</si>
  <si>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</si>
  <si>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</si>
  <si>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</si>
  <si>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</si>
  <si>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</si>
  <si>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</si>
  <si>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</si>
  <si>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</si>
  <si>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</si>
  <si>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</si>
  <si>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</si>
  <si>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</si>
  <si>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</si>
  <si>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</si>
  <si>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</si>
  <si>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</si>
  <si>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</si>
  <si>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</si>
  <si>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</si>
  <si>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</si>
  <si>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</si>
  <si>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</si>
  <si>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</si>
  <si>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</si>
  <si>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</si>
  <si>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</si>
  <si>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</si>
  <si>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</si>
  <si>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</si>
  <si>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</si>
  <si>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</si>
  <si>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</si>
  <si>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</si>
  <si>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</si>
  <si>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</si>
  <si>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</si>
  <si>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</si>
  <si>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</si>
  <si>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</si>
  <si>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</si>
  <si>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</si>
  <si>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</si>
  <si>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</si>
  <si>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</si>
  <si>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</si>
  <si>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</si>
  <si>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</si>
  <si>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</si>
  <si>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</si>
  <si>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</si>
  <si>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</si>
  <si>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</si>
  <si>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</si>
  <si>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</si>
  <si>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</si>
  <si>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</si>
  <si>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</si>
  <si>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</si>
  <si>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</si>
  <si>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</si>
  <si>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</si>
  <si>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</si>
  <si>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</si>
  <si>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</si>
  <si>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</si>
  <si>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</si>
  <si>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</si>
  <si>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</si>
  <si>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</si>
  <si>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</si>
  <si>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</si>
  <si>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</si>
  <si>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</si>
  <si>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</si>
  <si>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</si>
  <si>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</si>
  <si>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</si>
  <si>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</si>
  <si>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</si>
  <si>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</si>
  <si>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</si>
  <si>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</si>
  <si>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</si>
  <si>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</si>
  <si>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</si>
  <si>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</si>
  <si>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</si>
  <si>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</si>
  <si>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</si>
  <si>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</si>
  <si>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</si>
  <si>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</si>
  <si>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</si>
  <si>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</si>
  <si>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</si>
  <si>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</si>
  <si>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</si>
  <si>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</si>
  <si>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</si>
  <si>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</si>
  <si>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</si>
  <si>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</si>
  <si>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</si>
  <si>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</si>
  <si>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</si>
  <si>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</si>
  <si>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</si>
  <si>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</si>
  <si>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</si>
  <si>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</si>
  <si>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</si>
  <si>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</si>
  <si>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</si>
  <si>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</si>
  <si>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</si>
  <si>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</si>
  <si>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</si>
  <si>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</si>
  <si>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</si>
  <si>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</si>
  <si>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</si>
  <si>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</si>
  <si>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</si>
  <si>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</si>
  <si>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</si>
  <si>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</si>
  <si>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</si>
  <si>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</si>
  <si>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</si>
  <si>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</si>
  <si>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</si>
  <si>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</si>
  <si>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</si>
  <si>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</si>
  <si>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</si>
  <si>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</si>
  <si>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</si>
  <si>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</si>
  <si>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</si>
  <si>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</si>
  <si>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</si>
  <si>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</si>
  <si>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</si>
  <si>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</si>
  <si>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</si>
  <si>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</si>
  <si>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</si>
  <si>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</si>
  <si>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</si>
  <si>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</si>
  <si>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</si>
  <si>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</si>
  <si>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</si>
  <si>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</si>
  <si>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</si>
  <si>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</si>
  <si>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</si>
  <si>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</si>
  <si>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</si>
  <si>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</si>
  <si>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</si>
  <si>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</si>
  <si>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</si>
  <si>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</si>
  <si>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</si>
  <si>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</si>
  <si>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</si>
  <si>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</si>
  <si>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</si>
  <si>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</si>
  <si>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</si>
  <si>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</si>
  <si>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</si>
  <si>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</si>
  <si>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</si>
  <si>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</si>
  <si>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</si>
  <si>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</si>
  <si>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</si>
  <si>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</si>
  <si>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</si>
  <si>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</si>
  <si>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</si>
  <si>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</si>
  <si>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</si>
  <si>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</si>
  <si>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</si>
  <si>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</si>
  <si>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</si>
  <si>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</si>
  <si>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</si>
  <si>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</si>
  <si>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</si>
  <si>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</si>
  <si>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</si>
  <si>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</si>
  <si>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</si>
  <si>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</si>
  <si>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</si>
  <si>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</si>
  <si>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</si>
  <si>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</si>
  <si>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</si>
  <si>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</si>
  <si>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</si>
  <si>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</si>
  <si>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</si>
  <si>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</si>
  <si>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</si>
  <si>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</si>
  <si>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</si>
  <si>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</si>
  <si>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</si>
  <si>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</si>
  <si>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</si>
  <si>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</si>
  <si>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</si>
  <si>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</si>
  <si>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</si>
  <si>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</si>
  <si>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</si>
  <si>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</si>
  <si>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</si>
  <si>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</si>
  <si>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</si>
  <si>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</si>
  <si>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</si>
  <si>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</si>
  <si>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</si>
  <si>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</si>
  <si>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</si>
  <si>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</si>
  <si>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</si>
  <si>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</si>
  <si>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</si>
  <si>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</si>
  <si>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</si>
  <si>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</si>
  <si>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</si>
  <si>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</si>
  <si>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</si>
  <si>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</si>
  <si>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</si>
  <si>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</si>
  <si>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</si>
  <si>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</si>
  <si>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</si>
  <si>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</si>
  <si>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</si>
  <si>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</si>
  <si>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</si>
  <si>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</si>
  <si>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</si>
  <si>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</si>
  <si>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</si>
  <si>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</si>
  <si>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</si>
  <si>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</si>
  <si>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</si>
  <si>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</si>
  <si>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</si>
  <si>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</si>
  <si>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</si>
  <si>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</si>
  <si>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</si>
  <si>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</si>
  <si>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</si>
  <si>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</si>
  <si>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</si>
  <si>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</si>
  <si>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</si>
  <si>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</si>
  <si>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</si>
  <si>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</si>
  <si>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</si>
  <si>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</si>
  <si>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</si>
  <si>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</si>
  <si>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</si>
  <si>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</si>
  <si>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</si>
  <si>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</si>
  <si>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</si>
  <si>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</si>
  <si>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</si>
  <si>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</si>
  <si>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</si>
  <si>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</si>
  <si>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</si>
  <si>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</si>
  <si>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</si>
  <si>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</si>
  <si>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</si>
  <si>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</si>
  <si>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</si>
  <si>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</si>
  <si>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</si>
  <si>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</si>
  <si>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</si>
  <si>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</si>
  <si>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</si>
  <si>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</si>
  <si>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</si>
  <si>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</si>
  <si>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</si>
  <si>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</si>
  <si>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</si>
  <si>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</si>
  <si>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</si>
  <si>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</si>
  <si>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</si>
  <si>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</si>
  <si>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</si>
  <si>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</si>
  <si>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</si>
  <si>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</si>
  <si>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</si>
  <si>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</si>
  <si>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</si>
  <si>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</si>
  <si>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</si>
  <si>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</si>
  <si>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</si>
  <si>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</si>
  <si>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</si>
  <si>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</si>
  <si>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</si>
  <si>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</si>
  <si>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</si>
  <si>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</si>
  <si>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</si>
  <si>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</si>
  <si>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</si>
  <si>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</si>
  <si>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</si>
  <si>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</si>
  <si>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</si>
  <si>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</si>
  <si>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</si>
  <si>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</si>
  <si>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</si>
  <si>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</si>
  <si>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</si>
  <si>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</si>
  <si>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</si>
  <si>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</si>
  <si>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</si>
  <si>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</si>
  <si>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</si>
  <si>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</si>
  <si>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</si>
  <si>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</si>
  <si>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</si>
  <si>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</si>
  <si>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</si>
  <si>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</si>
  <si>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</si>
  <si>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</si>
  <si>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</si>
  <si>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</si>
  <si>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</si>
  <si>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</si>
  <si>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</si>
  <si>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</si>
  <si>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</si>
  <si>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</si>
  <si>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</si>
  <si>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</si>
  <si>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</si>
  <si>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</si>
  <si>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</si>
  <si>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</si>
  <si>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</si>
  <si>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</si>
  <si>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</si>
  <si>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</si>
  <si>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</si>
  <si>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</si>
  <si>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</si>
  <si>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</si>
  <si>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</si>
  <si>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</si>
  <si>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</si>
  <si>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</si>
  <si>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</si>
  <si>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</si>
  <si>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</si>
  <si>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</si>
  <si>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</si>
  <si>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</si>
  <si>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</si>
  <si>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</si>
  <si>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</si>
  <si>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</si>
  <si>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</si>
  <si>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</si>
  <si>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</si>
  <si>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</si>
  <si>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</si>
  <si>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</si>
  <si>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</si>
  <si>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</si>
  <si>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</si>
  <si>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</si>
  <si>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</si>
  <si>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</si>
  <si>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</si>
  <si>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</si>
  <si>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</si>
  <si>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</si>
  <si>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</si>
  <si>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</si>
  <si>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</si>
  <si>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</si>
  <si>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</si>
  <si>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</si>
  <si>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</si>
  <si>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</si>
  <si>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</si>
  <si>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</si>
  <si>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</si>
  <si>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</si>
  <si>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</si>
  <si>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</si>
  <si>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</si>
  <si>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</si>
  <si>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</si>
  <si>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</si>
  <si>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</si>
  <si>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</si>
  <si>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</si>
  <si>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</si>
  <si>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</si>
  <si>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</si>
  <si>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</si>
  <si>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</si>
  <si>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</si>
  <si>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</si>
  <si>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</si>
  <si>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</si>
  <si>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</si>
  <si>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</si>
  <si>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</si>
  <si>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</si>
  <si>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</si>
  <si>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</si>
  <si>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</si>
  <si>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</si>
  <si>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</si>
  <si>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</si>
  <si>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</si>
  <si>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</si>
  <si>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</si>
  <si>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</si>
  <si>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</si>
  <si>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</si>
  <si>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</si>
  <si>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</si>
  <si>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</si>
  <si>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</si>
  <si>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</si>
  <si>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</si>
  <si>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</si>
  <si>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</si>
  <si>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</si>
  <si>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</si>
  <si>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</si>
  <si>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</si>
  <si>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</si>
  <si>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</si>
  <si>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</si>
  <si>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</si>
  <si>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</si>
  <si>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</si>
  <si>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</si>
  <si>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</si>
  <si>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</si>
  <si>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</si>
  <si>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</si>
  <si>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</si>
  <si>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</si>
  <si>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</si>
  <si>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</si>
  <si>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</si>
  <si>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</si>
  <si>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</si>
  <si>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</si>
  <si>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</si>
  <si>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</si>
  <si>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</si>
  <si>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</si>
  <si>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</si>
  <si>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</si>
  <si>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</si>
  <si>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</si>
  <si>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</si>
  <si>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</si>
  <si>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</si>
  <si>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</si>
  <si>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</si>
  <si>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</si>
  <si>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</si>
  <si>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</si>
  <si>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</si>
  <si>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</si>
  <si>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</si>
  <si>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</si>
  <si>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</si>
  <si>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</si>
  <si>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</si>
  <si>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</si>
  <si>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</si>
  <si>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</si>
  <si>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</si>
  <si>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</si>
  <si>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</si>
  <si>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</si>
  <si>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</si>
  <si>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</si>
  <si>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</si>
  <si>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</si>
  <si>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</si>
  <si>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</si>
  <si>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</si>
  <si>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</si>
  <si>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</si>
  <si>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</si>
  <si>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</si>
  <si>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</si>
  <si>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</si>
  <si>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</si>
  <si>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</si>
  <si>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</si>
  <si>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</si>
  <si>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</si>
  <si>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</si>
  <si>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</si>
  <si>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</si>
  <si>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</si>
  <si>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</si>
  <si>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</si>
  <si>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</si>
  <si>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</si>
  <si>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</si>
  <si>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</si>
  <si>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</si>
  <si>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</si>
  <si>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</si>
  <si>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</si>
  <si>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</si>
  <si>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</si>
  <si>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</si>
  <si>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</si>
  <si>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</si>
  <si>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</si>
  <si>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</si>
  <si>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</si>
  <si>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</si>
  <si>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</si>
  <si>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</si>
  <si>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</si>
  <si>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</si>
  <si>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</si>
  <si>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</si>
  <si>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</si>
  <si>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</si>
  <si>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</si>
  <si>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</si>
  <si>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</si>
  <si>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</si>
  <si>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</si>
  <si>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</si>
  <si>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</si>
  <si>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</si>
  <si>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</si>
  <si>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</si>
  <si>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</si>
  <si>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</si>
  <si>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</si>
  <si>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</si>
  <si>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</si>
  <si>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</si>
  <si>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</si>
  <si>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</si>
  <si>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</si>
  <si>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</si>
  <si>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</si>
  <si>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</si>
  <si>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</si>
  <si>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</si>
  <si>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</si>
  <si>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</si>
  <si>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</si>
  <si>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</si>
  <si>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</si>
  <si>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</si>
  <si>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</si>
  <si>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</si>
  <si>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</si>
  <si>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</si>
  <si>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</si>
  <si>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</si>
  <si>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</si>
  <si>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</si>
  <si>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</si>
  <si>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</si>
  <si>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</si>
  <si>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</si>
  <si>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</si>
  <si>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</si>
  <si>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</si>
  <si>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</si>
  <si>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</si>
  <si>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</si>
  <si>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</si>
  <si>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</si>
  <si>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</si>
  <si>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</si>
  <si>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</si>
  <si>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</si>
  <si>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</si>
  <si>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</si>
  <si>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</si>
  <si>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</si>
  <si>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</si>
  <si>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</si>
  <si>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</si>
  <si>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</si>
  <si>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</si>
  <si>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</si>
  <si>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</si>
  <si>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</si>
  <si>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</si>
  <si>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</si>
  <si>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</si>
  <si>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</si>
  <si>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</si>
  <si>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</si>
  <si>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</si>
  <si>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</si>
  <si>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</si>
  <si>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</si>
  <si>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</si>
  <si>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</si>
  <si>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</si>
  <si>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</si>
  <si>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</si>
  <si>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</si>
  <si>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</si>
  <si>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</si>
  <si>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</si>
  <si>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</si>
  <si>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</si>
  <si>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</si>
  <si>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</si>
  <si>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</si>
  <si>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</si>
  <si>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</si>
  <si>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</si>
  <si>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</si>
  <si>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</si>
  <si>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</si>
  <si>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</si>
  <si>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</si>
  <si>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</si>
  <si>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</si>
  <si>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</si>
  <si>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</si>
  <si>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</si>
  <si>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</si>
  <si>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</si>
  <si>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</si>
  <si>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</si>
  <si>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</si>
  <si>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</si>
  <si>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</si>
  <si>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</si>
  <si>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</si>
  <si>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</si>
  <si>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</si>
  <si>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</si>
  <si>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</si>
  <si>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</si>
  <si>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</si>
  <si>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</si>
  <si>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</si>
  <si>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</si>
  <si>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</si>
  <si>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</si>
  <si>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</si>
  <si>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</si>
  <si>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</si>
  <si>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</si>
  <si>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</si>
  <si>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</si>
  <si>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</si>
  <si>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</si>
  <si>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</si>
  <si>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</si>
  <si>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</si>
  <si>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</si>
  <si>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</si>
  <si>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</si>
  <si>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</si>
  <si>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</si>
  <si>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</si>
  <si>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</si>
  <si>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</si>
  <si>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</si>
  <si>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</si>
  <si>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</si>
  <si>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</si>
  <si>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</si>
  <si>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</si>
  <si>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</si>
  <si>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</si>
  <si>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</si>
  <si>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</si>
  <si>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</si>
  <si>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</si>
  <si>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</si>
  <si>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</si>
  <si>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</si>
  <si>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</si>
  <si>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</si>
  <si>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</si>
  <si>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</si>
  <si>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</si>
  <si>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</si>
  <si>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</si>
  <si>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</si>
  <si>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</si>
  <si>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</si>
  <si>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</si>
  <si>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</si>
  <si>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</si>
  <si>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</si>
  <si>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</si>
  <si>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</si>
  <si>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</si>
  <si>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</si>
  <si>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</si>
  <si>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</si>
  <si>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</si>
  <si>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</si>
  <si>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</si>
  <si>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</si>
  <si>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</si>
  <si>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</si>
  <si>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</si>
  <si>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</si>
  <si>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</si>
  <si>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</si>
  <si>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</si>
  <si>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</si>
  <si>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</si>
  <si>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</si>
  <si>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</si>
  <si>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</si>
  <si>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</si>
  <si>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</si>
  <si>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</si>
  <si>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</si>
  <si>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</si>
  <si>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</si>
  <si>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</si>
  <si>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</si>
  <si>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</si>
  <si>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</si>
  <si>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</si>
  <si>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</si>
  <si>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</si>
  <si>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</si>
  <si>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</si>
  <si>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</si>
  <si>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</si>
  <si>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</si>
  <si>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</si>
  <si>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</si>
  <si>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</si>
  <si>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</si>
  <si>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</si>
  <si>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</si>
  <si>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</si>
  <si>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</si>
  <si>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</si>
  <si>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</si>
  <si>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</si>
  <si>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</si>
  <si>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</si>
  <si>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</si>
  <si>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</si>
  <si>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</si>
  <si>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</si>
  <si>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</si>
  <si>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</si>
  <si>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</si>
  <si>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</si>
  <si>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</si>
  <si>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</si>
  <si>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</si>
  <si>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</si>
  <si>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</si>
  <si>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</si>
  <si>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</si>
  <si>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</si>
  <si>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</si>
  <si>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</si>
  <si>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</si>
  <si>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</si>
  <si>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</si>
  <si>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</si>
  <si>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</si>
  <si>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</si>
  <si>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</si>
  <si>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</si>
  <si>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</si>
  <si>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</si>
  <si>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</si>
  <si>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</si>
  <si>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</si>
  <si>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</si>
  <si>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</si>
  <si>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</si>
  <si>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</si>
  <si>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</si>
  <si>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</si>
  <si>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</si>
  <si>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</si>
  <si>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</si>
  <si>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</si>
  <si>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</si>
  <si>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</si>
  <si>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</si>
  <si>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</si>
  <si>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</si>
  <si>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</si>
  <si>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</si>
  <si>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</si>
  <si>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</si>
  <si>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</si>
  <si>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</si>
  <si>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</si>
  <si>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</si>
  <si>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</si>
  <si>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</si>
  <si>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</si>
  <si>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</si>
  <si>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</si>
  <si>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</si>
  <si>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</si>
  <si>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</si>
  <si>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</si>
  <si>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</si>
  <si>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</si>
  <si>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</si>
  <si>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</si>
  <si>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</si>
  <si>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</si>
  <si>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</si>
  <si>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</si>
  <si>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</si>
  <si>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</si>
  <si>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</si>
  <si>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</si>
  <si>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</si>
  <si>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</si>
  <si>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</si>
  <si>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</si>
  <si>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</si>
  <si>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</si>
  <si>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</si>
  <si>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</si>
  <si>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</si>
  <si>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</si>
  <si>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</si>
  <si>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</si>
  <si>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</si>
  <si>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</si>
  <si>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</si>
  <si>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</si>
  <si>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</si>
  <si>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</si>
  <si>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</si>
  <si>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</si>
  <si>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</si>
  <si>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</si>
  <si>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</si>
  <si>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</si>
  <si>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</si>
  <si>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</si>
  <si>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</si>
  <si>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</si>
  <si>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</si>
  <si>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</si>
  <si>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</si>
  <si>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</si>
  <si>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</si>
  <si>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</si>
  <si>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</si>
  <si>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</si>
  <si>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</si>
  <si>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</si>
  <si>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</si>
  <si>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</si>
  <si>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</si>
  <si>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</si>
  <si>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</si>
  <si>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</si>
  <si>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</si>
  <si>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</si>
  <si>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</si>
  <si>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</si>
  <si>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</si>
  <si>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</si>
  <si>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</si>
  <si>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</si>
  <si>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</si>
  <si>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</si>
  <si>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</si>
  <si>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</si>
  <si>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</si>
  <si>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</si>
  <si>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</si>
  <si>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</si>
  <si>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</si>
  <si>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</si>
  <si>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</si>
  <si>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</si>
  <si>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</si>
  <si>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</si>
  <si>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</si>
  <si>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</si>
  <si>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</si>
  <si>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</si>
  <si>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</si>
  <si>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</si>
  <si>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</si>
  <si>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</si>
  <si>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</si>
  <si>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</si>
  <si>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</si>
  <si>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</si>
  <si>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</si>
  <si>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</si>
  <si>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</si>
  <si>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</si>
  <si>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</si>
  <si>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</si>
  <si>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</si>
  <si>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</si>
  <si>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</si>
  <si>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</si>
  <si>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</si>
  <si>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</si>
  <si>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</si>
  <si>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</si>
  <si>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</si>
  <si>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</si>
  <si>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</si>
  <si>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</si>
  <si>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</si>
  <si>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</si>
  <si>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</si>
  <si>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</si>
  <si>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</si>
  <si>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</si>
  <si>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</si>
  <si>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</si>
  <si>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</si>
  <si>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</si>
  <si>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</si>
  <si>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</si>
  <si>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</si>
  <si>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</si>
  <si>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</si>
  <si>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</si>
  <si>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</si>
  <si>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</si>
  <si>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</si>
  <si>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</si>
  <si>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</si>
  <si>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</si>
  <si>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</si>
  <si>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</si>
  <si>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</si>
  <si>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</si>
  <si>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</si>
  <si>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</si>
  <si>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</si>
  <si>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</si>
  <si>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</si>
  <si>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</si>
  <si>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</si>
  <si>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</si>
  <si>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</si>
  <si>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</si>
  <si>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</si>
  <si>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</si>
  <si>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</si>
  <si>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</si>
  <si>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</si>
  <si>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</si>
  <si>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</si>
  <si>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</si>
  <si>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</si>
  <si>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</si>
  <si>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</si>
  <si>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</si>
  <si>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</si>
  <si>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</si>
  <si>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</si>
  <si>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</si>
  <si>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</si>
  <si>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</si>
  <si>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</si>
  <si>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</si>
  <si>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</si>
  <si>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</si>
  <si>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</si>
  <si>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</si>
  <si>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</si>
  <si>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</si>
  <si>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</si>
  <si>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</si>
  <si>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</si>
  <si>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</si>
  <si>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</si>
  <si>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</si>
  <si>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</si>
  <si>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</si>
  <si>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</si>
  <si>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</si>
  <si>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</si>
  <si>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</si>
  <si>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</si>
  <si>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</si>
  <si>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</si>
  <si>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</si>
  <si>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</si>
  <si>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</si>
  <si>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</si>
  <si>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</si>
  <si>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</si>
  <si>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</si>
  <si>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</si>
  <si>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</si>
  <si>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</si>
  <si>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</si>
  <si>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</si>
  <si>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</si>
  <si>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</si>
  <si>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</si>
  <si>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</si>
  <si>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</si>
  <si>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</si>
  <si>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</si>
  <si>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</si>
  <si>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</si>
  <si>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</si>
  <si>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</si>
  <si>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</si>
  <si>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</si>
  <si>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</si>
  <si>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</si>
  <si>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</si>
  <si>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</si>
  <si>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</si>
  <si>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</si>
  <si>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</si>
  <si>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</si>
  <si>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</si>
  <si>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</si>
  <si>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</si>
  <si>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</si>
  <si>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</si>
  <si>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</si>
  <si>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</si>
  <si>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</si>
  <si>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</si>
  <si>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</si>
  <si>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</si>
  <si>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</si>
  <si>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</si>
  <si>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</si>
  <si>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</si>
  <si>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</si>
  <si>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</si>
  <si>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</si>
  <si>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</si>
  <si>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</si>
  <si>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</si>
  <si>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</si>
  <si>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</si>
  <si>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</si>
  <si>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</si>
  <si>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</si>
  <si>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</si>
  <si>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</si>
  <si>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</si>
  <si>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</si>
  <si>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</si>
  <si>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</si>
  <si>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</si>
  <si>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</si>
  <si>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</si>
  <si>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</si>
  <si>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</si>
  <si>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</si>
  <si>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</si>
  <si>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</si>
  <si>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</si>
  <si>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</si>
  <si>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</si>
  <si>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</si>
  <si>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</si>
  <si>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</si>
  <si>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</si>
  <si>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</si>
  <si>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</si>
  <si>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</si>
  <si>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</si>
  <si>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</si>
  <si>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</si>
  <si>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</si>
  <si>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</si>
  <si>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</si>
  <si>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</si>
  <si>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</si>
  <si>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</si>
  <si>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</si>
  <si>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</si>
  <si>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</si>
  <si>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</si>
  <si>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</si>
  <si>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</si>
  <si>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</si>
  <si>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</si>
  <si>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</si>
  <si>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</si>
  <si>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</si>
  <si>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</si>
  <si>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</si>
  <si>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</si>
  <si>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</si>
  <si>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</si>
  <si>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</si>
  <si>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</si>
  <si>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</si>
  <si>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</si>
  <si>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</si>
  <si>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</si>
  <si>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</si>
  <si>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</si>
  <si>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</si>
  <si>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</si>
  <si>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</si>
  <si>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</si>
  <si>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</si>
  <si>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</si>
  <si>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</si>
  <si>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</si>
  <si>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</si>
  <si>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</si>
  <si>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</si>
  <si>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</si>
  <si>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</si>
  <si>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</si>
  <si>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</si>
  <si>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</si>
  <si>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</si>
  <si>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</si>
  <si>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</si>
  <si>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</si>
  <si>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</si>
  <si>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</si>
  <si>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</si>
  <si>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</si>
  <si>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</si>
  <si>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</si>
  <si>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</si>
  <si>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</si>
  <si>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</si>
  <si>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</si>
  <si>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</si>
  <si>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</si>
  <si>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</si>
  <si>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</si>
  <si>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</si>
  <si>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</si>
  <si>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</si>
  <si>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</si>
  <si>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</si>
  <si>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</si>
  <si>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</si>
  <si>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</si>
  <si>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</si>
  <si>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</si>
  <si>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</si>
  <si>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</si>
  <si>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</si>
  <si>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</si>
  <si>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</si>
  <si>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</si>
  <si>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</si>
  <si>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</si>
  <si>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</si>
  <si>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</si>
  <si>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</si>
  <si>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</si>
  <si>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</si>
  <si>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</si>
  <si>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</si>
  <si>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</si>
  <si>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</si>
  <si>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</si>
  <si>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</si>
  <si>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</si>
  <si>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</si>
  <si>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</si>
  <si>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</si>
  <si>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</si>
  <si>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</si>
  <si>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</si>
  <si>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</si>
  <si>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</si>
  <si>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</si>
  <si>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</si>
  <si>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</si>
  <si>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</si>
  <si>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</si>
  <si>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</si>
  <si>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</si>
  <si>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</si>
  <si>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</si>
  <si>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</si>
  <si>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</si>
  <si>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</si>
  <si>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</si>
  <si>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</si>
  <si>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</si>
  <si>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</si>
  <si>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</si>
  <si>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</si>
  <si>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</si>
  <si>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</si>
  <si>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</si>
  <si>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</si>
  <si>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</si>
  <si>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</si>
  <si>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</si>
  <si>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</si>
  <si>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</si>
  <si>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</si>
  <si>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</si>
  <si>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</si>
  <si>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</si>
  <si>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</si>
  <si>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</si>
  <si>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</si>
  <si>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</si>
  <si>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</si>
  <si>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</si>
  <si>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</si>
  <si>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</si>
  <si>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</si>
  <si>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</si>
  <si>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</si>
  <si>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</si>
  <si>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</si>
  <si>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</si>
  <si>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</si>
  <si>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</si>
  <si>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</si>
  <si>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</si>
  <si>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</si>
  <si>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</si>
  <si>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</si>
  <si>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</si>
  <si>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</si>
  <si>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</si>
  <si>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</si>
  <si>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</si>
  <si>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</si>
  <si>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</si>
  <si>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</si>
  <si>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</si>
  <si>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</si>
  <si>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</si>
  <si>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</si>
  <si>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</si>
  <si>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</si>
  <si>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</si>
  <si>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</si>
  <si>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</si>
  <si>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</si>
  <si>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</si>
  <si>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</si>
  <si>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</si>
  <si>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</si>
  <si>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</si>
  <si>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</si>
  <si>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</si>
  <si>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</si>
  <si>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</si>
  <si>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</si>
  <si>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</si>
  <si>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</si>
  <si>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</si>
  <si>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</si>
  <si>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</si>
  <si>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</si>
  <si>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</si>
  <si>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</si>
  <si>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</si>
  <si>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</si>
  <si>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</si>
  <si>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</si>
  <si>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</si>
  <si>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</si>
  <si>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</si>
  <si>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</si>
  <si>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</si>
  <si>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</si>
  <si>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</si>
  <si>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</si>
  <si>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</si>
  <si>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</si>
  <si>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</si>
  <si>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</si>
  <si>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</si>
  <si>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</si>
  <si>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</si>
  <si>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</si>
  <si>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</si>
  <si>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</si>
  <si>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</si>
  <si>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</si>
  <si>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</si>
  <si>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</si>
  <si>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</si>
  <si>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</si>
  <si>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</si>
  <si>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</si>
  <si>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</si>
  <si>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</si>
  <si>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</si>
  <si>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</si>
  <si>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</si>
  <si>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</si>
  <si>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</si>
  <si>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</si>
  <si>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</si>
  <si>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</si>
  <si>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</si>
  <si>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</si>
  <si>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</si>
  <si>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</si>
  <si>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</si>
  <si>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</si>
  <si>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</si>
  <si>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</si>
  <si>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</si>
  <si>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</si>
  <si>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</si>
  <si>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</si>
  <si>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</si>
  <si>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</si>
  <si>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</si>
  <si>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</si>
  <si>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</si>
  <si>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</si>
  <si>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</si>
  <si>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</si>
  <si>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</si>
  <si>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</si>
  <si>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</si>
  <si>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</si>
  <si>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</si>
  <si>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</si>
  <si>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</si>
  <si>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</si>
  <si>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</si>
  <si>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</si>
  <si>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</si>
  <si>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</si>
  <si>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</si>
  <si>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</si>
  <si>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</si>
  <si>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</si>
  <si>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</si>
  <si>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</si>
  <si>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</si>
  <si>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</si>
  <si>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</si>
  <si>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</si>
  <si>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</si>
  <si>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</si>
  <si>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</si>
  <si>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</si>
  <si>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</si>
  <si>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</si>
  <si>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</si>
  <si>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</si>
  <si>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</si>
  <si>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</si>
  <si>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</si>
  <si>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</si>
  <si>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</si>
  <si>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</si>
  <si>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</si>
  <si>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</si>
  <si>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</si>
  <si>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</si>
  <si>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</si>
  <si>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</si>
  <si>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</si>
  <si>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</si>
  <si>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</si>
  <si>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</si>
  <si>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</si>
  <si>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</si>
  <si>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</si>
  <si>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</si>
  <si>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</si>
  <si>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</si>
  <si>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</si>
  <si>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</si>
  <si>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</si>
  <si>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</si>
  <si>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</si>
  <si>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</si>
  <si>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</si>
  <si>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</si>
  <si>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</si>
  <si>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</si>
  <si>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</si>
  <si>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</si>
  <si>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</si>
  <si>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</si>
  <si>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</si>
  <si>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</si>
  <si>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</si>
  <si>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</si>
  <si>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</si>
  <si>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</si>
  <si>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</si>
  <si>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</si>
  <si>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</si>
  <si>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</si>
  <si>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</si>
  <si>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</si>
  <si>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</si>
  <si>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</si>
  <si>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</si>
  <si>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</si>
  <si>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</si>
  <si>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</si>
  <si>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</si>
  <si>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</si>
  <si>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</si>
  <si>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</si>
  <si>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</si>
  <si>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</si>
  <si>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</si>
  <si>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</si>
  <si>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</si>
  <si>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</si>
  <si>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</si>
  <si>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</si>
  <si>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</si>
  <si>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</si>
  <si>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</si>
  <si>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</si>
  <si>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</si>
  <si>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</si>
  <si>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</si>
  <si>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</si>
  <si>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</si>
  <si>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</si>
  <si>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</si>
  <si>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</si>
  <si>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</si>
  <si>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</si>
  <si>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</si>
  <si>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</si>
  <si>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</si>
  <si>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</si>
  <si>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</si>
  <si>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</si>
  <si>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</si>
  <si>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</si>
  <si>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</si>
  <si>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</si>
  <si>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</si>
  <si>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</si>
  <si>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</si>
  <si>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</si>
  <si>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</si>
  <si>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</si>
  <si>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</si>
  <si>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</si>
  <si>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</si>
  <si>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</si>
  <si>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</si>
  <si>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</si>
  <si>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</si>
  <si>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</si>
  <si>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</si>
  <si>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</si>
  <si>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</si>
  <si>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</si>
  <si>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</si>
  <si>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</si>
  <si>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</si>
  <si>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</si>
  <si>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</si>
  <si>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</si>
  <si>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</si>
  <si>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</si>
  <si>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</si>
  <si>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</si>
  <si>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</si>
  <si>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</si>
  <si>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</si>
  <si>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</si>
  <si>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</si>
  <si>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</si>
  <si>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</si>
  <si>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</si>
  <si>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</si>
  <si>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</si>
  <si>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</si>
  <si>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</si>
  <si>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</si>
  <si>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</si>
  <si>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</si>
  <si>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</si>
  <si>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</si>
  <si>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</si>
  <si>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</si>
  <si>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</si>
  <si>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</si>
  <si>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</si>
  <si>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</si>
  <si>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</si>
  <si>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</si>
  <si>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</si>
  <si>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</si>
  <si>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</si>
  <si>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</si>
  <si>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</si>
  <si>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</si>
  <si>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</si>
  <si>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</si>
  <si>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</si>
  <si>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</si>
  <si>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</si>
  <si>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</si>
  <si>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</si>
  <si>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</si>
  <si>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</si>
  <si>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</si>
  <si>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</si>
  <si>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</si>
  <si>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</si>
  <si>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</si>
  <si>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</si>
  <si>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</si>
  <si>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</si>
  <si>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</si>
  <si>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</si>
  <si>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</si>
  <si>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</si>
  <si>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</si>
  <si>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</si>
  <si>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</si>
  <si>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</si>
  <si>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</si>
  <si>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</si>
  <si>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</si>
  <si>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</si>
  <si>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</si>
  <si>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</si>
  <si>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</si>
  <si>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</si>
  <si>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</si>
  <si>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</si>
  <si>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</si>
  <si>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</si>
  <si>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</si>
  <si>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</si>
  <si>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</si>
  <si>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</si>
  <si>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</si>
  <si>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</si>
  <si>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</si>
  <si>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</si>
  <si>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</si>
  <si>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</si>
  <si>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</si>
  <si>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</si>
  <si>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</si>
  <si>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</si>
  <si>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</si>
  <si>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</si>
  <si>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</si>
  <si>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</si>
  <si>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</si>
  <si>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</si>
  <si>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</si>
  <si>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</si>
  <si>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</si>
  <si>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</si>
  <si>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</si>
  <si>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</si>
  <si>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</si>
  <si>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</si>
  <si>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</si>
  <si>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</si>
  <si>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</si>
  <si>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</si>
  <si>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</si>
  <si>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</si>
  <si>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</si>
  <si>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</si>
  <si>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</si>
  <si>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</si>
  <si>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</si>
  <si>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</si>
  <si>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</si>
  <si>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</si>
  <si>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</si>
  <si>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</si>
  <si>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</si>
  <si>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</si>
  <si>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</si>
  <si>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</si>
  <si>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</si>
  <si>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</si>
  <si>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</si>
  <si>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</si>
  <si>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</si>
  <si>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</si>
  <si>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</si>
  <si>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</si>
  <si>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</si>
  <si>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</si>
  <si>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</si>
  <si>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</si>
  <si>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</si>
  <si>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</si>
  <si>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</si>
  <si>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</si>
  <si>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</si>
  <si>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</si>
  <si>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</si>
  <si>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</si>
  <si>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</si>
  <si>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</si>
  <si>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</si>
  <si>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</si>
  <si>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</si>
  <si>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</si>
  <si>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</si>
  <si>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</si>
  <si>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</si>
  <si>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</si>
  <si>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</si>
  <si>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</si>
  <si>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</si>
  <si>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</si>
  <si>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</si>
  <si>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</si>
  <si>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</si>
  <si>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</si>
  <si>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</si>
  <si>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</si>
  <si>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</si>
  <si>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</si>
  <si>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</si>
  <si>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</si>
  <si>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</si>
  <si>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</si>
  <si>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</si>
  <si>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</si>
  <si>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</si>
  <si>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</si>
  <si>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</si>
  <si>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</si>
  <si>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</si>
  <si>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</si>
  <si>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</si>
  <si>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</si>
  <si>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</si>
  <si>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</si>
  <si>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</si>
  <si>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</si>
  <si>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</si>
  <si>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</si>
  <si>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</si>
  <si>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</si>
  <si>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</si>
  <si>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</si>
  <si>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</si>
  <si>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</si>
  <si>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</si>
  <si>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</si>
  <si>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</si>
  <si>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</si>
  <si>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</si>
  <si>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</si>
  <si>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</si>
  <si>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</si>
  <si>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</si>
  <si>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</si>
  <si>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</si>
  <si>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</si>
  <si>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</si>
  <si>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</si>
  <si>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</si>
  <si>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</si>
  <si>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</si>
  <si>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</si>
  <si>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</si>
  <si>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</si>
  <si>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</si>
  <si>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</si>
  <si>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</si>
  <si>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</si>
  <si>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</si>
  <si>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</si>
  <si>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</si>
  <si>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</si>
  <si>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</si>
  <si>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</si>
  <si>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</si>
  <si>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</si>
  <si>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</si>
  <si>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</si>
  <si>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</si>
  <si>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</si>
  <si>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</si>
  <si>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</si>
  <si>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</si>
  <si>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</si>
  <si>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</si>
  <si>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</si>
  <si>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</si>
  <si>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</si>
  <si>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</si>
  <si>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</si>
  <si>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</si>
  <si>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</si>
  <si>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</si>
  <si>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</si>
  <si>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</si>
  <si>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</si>
  <si>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</si>
  <si>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</si>
  <si>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</si>
  <si>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</si>
  <si>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</si>
  <si>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</si>
  <si>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</si>
  <si>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</si>
  <si>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</si>
  <si>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</si>
  <si>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</si>
  <si>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</si>
  <si>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</si>
  <si>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</si>
  <si>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</si>
  <si>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</si>
  <si>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</si>
  <si>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</si>
  <si>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</si>
  <si>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</si>
  <si>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</si>
  <si>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</si>
  <si>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</si>
  <si>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</si>
  <si>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</si>
  <si>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</si>
  <si>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</si>
  <si>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</si>
  <si>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</si>
  <si>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</si>
  <si>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</si>
  <si>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</si>
  <si>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</si>
  <si>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</si>
  <si>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</si>
  <si>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</si>
  <si>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</si>
  <si>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</si>
  <si>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</si>
  <si>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</si>
  <si>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</si>
  <si>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</si>
  <si>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</si>
  <si>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</si>
  <si>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</si>
  <si>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</si>
  <si>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</si>
  <si>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</si>
  <si>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</si>
  <si>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</si>
  <si>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</si>
  <si>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</si>
  <si>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</si>
  <si>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</si>
  <si>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</si>
  <si>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</si>
  <si>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</si>
  <si>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</si>
  <si>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</si>
  <si>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</si>
  <si>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</si>
  <si>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</si>
  <si>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</si>
  <si>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</si>
  <si>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</si>
  <si>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</si>
  <si>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</si>
  <si>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</si>
  <si>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</si>
  <si>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</si>
  <si>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</si>
  <si>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</si>
  <si>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</si>
  <si>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</si>
  <si>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</si>
  <si>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</si>
  <si>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</si>
  <si>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</si>
  <si>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</si>
  <si>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</si>
  <si>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</si>
  <si>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</si>
  <si>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</si>
  <si>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</si>
  <si>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</si>
  <si>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</si>
  <si>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</si>
  <si>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</si>
  <si>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</si>
  <si>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</si>
  <si>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</si>
  <si>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</si>
  <si>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</si>
  <si>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</si>
  <si>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</si>
  <si>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</si>
  <si>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</si>
  <si>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</si>
  <si>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</si>
  <si>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</si>
  <si>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</si>
  <si>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</si>
  <si>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</si>
  <si>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</si>
  <si>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</si>
  <si>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</si>
  <si>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</si>
  <si>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</si>
  <si>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</si>
  <si>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</si>
  <si>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</si>
  <si>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</si>
  <si>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</si>
  <si>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</si>
  <si>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</si>
  <si>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</si>
  <si>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</si>
  <si>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</si>
  <si>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</si>
  <si>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</si>
  <si>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</si>
  <si>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</si>
  <si>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</si>
  <si>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</si>
  <si>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</si>
  <si>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</si>
  <si>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</si>
  <si>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</si>
  <si>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</si>
  <si>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</si>
  <si>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</si>
  <si>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</si>
  <si>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</si>
  <si>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</si>
  <si>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</si>
  <si>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</si>
  <si>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</si>
  <si>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</si>
  <si>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</si>
  <si>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</si>
  <si>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</si>
  <si>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</si>
  <si>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</si>
  <si>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</si>
  <si>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</si>
  <si>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</si>
  <si>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</si>
  <si>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</si>
  <si>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</si>
  <si>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</si>
  <si>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</si>
  <si>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</si>
  <si>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</si>
  <si>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</si>
  <si>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</si>
  <si>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</si>
  <si>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</si>
  <si>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</si>
  <si>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</si>
  <si>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</si>
  <si>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</si>
  <si>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</si>
  <si>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</si>
  <si>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</si>
  <si>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</si>
  <si>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</si>
  <si>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</si>
  <si>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</si>
  <si>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</si>
  <si>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</si>
  <si>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</si>
  <si>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</si>
  <si>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</si>
  <si>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</si>
  <si>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</si>
  <si>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</si>
  <si>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</si>
  <si>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</si>
  <si>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</si>
  <si>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</si>
  <si>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</si>
  <si>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</si>
  <si>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</si>
  <si>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</si>
  <si>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</si>
  <si>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</si>
  <si>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</si>
  <si>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</si>
  <si>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</si>
  <si>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</si>
  <si>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</si>
  <si>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</si>
  <si>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</si>
  <si>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</si>
  <si>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</si>
  <si>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</si>
  <si>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</si>
  <si>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</si>
  <si>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</si>
  <si>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</si>
  <si>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</si>
  <si>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</si>
  <si>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</si>
  <si>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</si>
  <si>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</si>
  <si>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</si>
  <si>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</si>
  <si>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</si>
  <si>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</si>
  <si>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</si>
  <si>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</si>
  <si>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</si>
  <si>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</si>
  <si>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</si>
  <si>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</si>
  <si>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</si>
  <si>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</si>
  <si>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</si>
  <si>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</si>
  <si>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</si>
  <si>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</si>
  <si>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</si>
  <si>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</si>
  <si>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</si>
  <si>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</si>
  <si>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</si>
  <si>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</si>
  <si>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</si>
  <si>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</si>
  <si>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</si>
  <si>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</si>
  <si>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</si>
  <si>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</si>
  <si>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</si>
  <si>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</si>
  <si>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</si>
  <si>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</si>
  <si>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</si>
  <si>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</si>
  <si>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</si>
  <si>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</si>
  <si>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</si>
  <si>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</si>
  <si>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</si>
  <si>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</si>
  <si>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</si>
  <si>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</si>
  <si>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</si>
  <si>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</si>
  <si>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</si>
  <si>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</si>
  <si>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</si>
  <si>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</si>
  <si>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</si>
  <si>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</si>
  <si>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</si>
  <si>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</si>
  <si>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</si>
  <si>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</si>
  <si>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</si>
  <si>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</si>
  <si>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</si>
  <si>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</si>
  <si>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</si>
  <si>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</si>
  <si>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</si>
  <si>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</si>
  <si>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</si>
  <si>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</si>
  <si>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</si>
  <si>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</si>
  <si>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</si>
  <si>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</si>
  <si>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</si>
  <si>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</si>
  <si>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</si>
  <si>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</si>
  <si>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</si>
  <si>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</si>
  <si>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</si>
  <si>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</si>
  <si>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</si>
  <si>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</si>
  <si>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</si>
  <si>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</si>
  <si>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</si>
  <si>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</si>
  <si>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</si>
  <si>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</si>
  <si>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</si>
  <si>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</si>
  <si>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</si>
  <si>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</si>
  <si>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</si>
  <si>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</si>
  <si>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</si>
  <si>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</si>
  <si>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</si>
  <si>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</si>
  <si>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</si>
  <si>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</si>
  <si>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</si>
  <si>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</si>
  <si>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</si>
  <si>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</si>
  <si>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</si>
  <si>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</si>
  <si>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</si>
  <si>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</si>
  <si>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</si>
  <si>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</si>
  <si>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</si>
  <si>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</si>
  <si>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</si>
  <si>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</si>
  <si>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</si>
  <si>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</si>
  <si>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</si>
  <si>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</si>
  <si>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</si>
  <si>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</si>
  <si>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</si>
  <si>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</si>
  <si>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</si>
  <si>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</si>
  <si>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</si>
  <si>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</si>
  <si>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</si>
  <si>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</si>
  <si>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</si>
  <si>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</si>
  <si>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</si>
  <si>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</si>
  <si>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</si>
  <si>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</si>
  <si>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</si>
  <si>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</si>
  <si>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</si>
  <si>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</si>
  <si>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</si>
  <si>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</si>
  <si>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</si>
  <si>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</si>
  <si>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</si>
  <si>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</si>
  <si>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</si>
  <si>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</si>
  <si>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</si>
  <si>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</si>
  <si>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</si>
  <si>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</si>
  <si>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</si>
  <si>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</si>
  <si>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</si>
  <si>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</si>
  <si>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</si>
  <si>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</si>
  <si>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</si>
  <si>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</si>
  <si>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</si>
  <si>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</si>
  <si>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</si>
  <si>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</si>
  <si>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</si>
  <si>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</si>
  <si>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</si>
  <si>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</si>
  <si>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</si>
  <si>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</si>
  <si>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</si>
  <si>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</si>
  <si>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</si>
  <si>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</si>
  <si>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</si>
  <si>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</si>
  <si>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</si>
  <si>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</si>
  <si>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</si>
  <si>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</si>
  <si>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</si>
  <si>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</si>
  <si>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</si>
  <si>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</si>
  <si>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</si>
  <si>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</si>
  <si>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</si>
  <si>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</si>
  <si>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</si>
  <si>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</si>
  <si>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</si>
  <si>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</si>
  <si>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</si>
  <si>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</si>
  <si>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</si>
  <si>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</si>
  <si>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</si>
  <si>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</si>
  <si>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</si>
  <si>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</si>
  <si>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</si>
  <si>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</si>
  <si>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</si>
  <si>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</si>
  <si>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</si>
  <si>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</si>
  <si>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</si>
  <si>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</si>
  <si>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</si>
  <si>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</si>
  <si>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</si>
  <si>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</si>
  <si>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</si>
  <si>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</si>
  <si>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</si>
  <si>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</si>
  <si>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</si>
  <si>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</si>
  <si>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</si>
  <si>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</si>
  <si>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</si>
  <si>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</si>
  <si>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</si>
  <si>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</si>
  <si>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</si>
  <si>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</si>
  <si>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</si>
  <si>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</si>
  <si>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</si>
  <si>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</si>
  <si>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</si>
  <si>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</si>
  <si>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</si>
  <si>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</si>
  <si>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</si>
  <si>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</si>
  <si>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</si>
  <si>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</si>
  <si>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</si>
  <si>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</si>
  <si>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</si>
  <si>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</si>
  <si>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</si>
  <si>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</si>
  <si>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</si>
  <si>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</si>
  <si>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</si>
  <si>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</si>
  <si>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</si>
  <si>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</si>
  <si>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</si>
  <si>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</si>
  <si>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</si>
  <si>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</si>
  <si>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</si>
  <si>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</si>
  <si>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</si>
  <si>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</si>
  <si>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</si>
  <si>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</si>
  <si>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</si>
  <si>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</si>
  <si>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</si>
  <si>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</si>
  <si>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</si>
  <si>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</si>
  <si>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</si>
  <si>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</si>
  <si>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</si>
  <si>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</si>
  <si>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</si>
  <si>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</si>
  <si>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</si>
  <si>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</si>
  <si>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</si>
  <si>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</si>
  <si>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</si>
  <si>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</si>
  <si>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</si>
  <si>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</si>
  <si>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</si>
  <si>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</si>
  <si>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</si>
  <si>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</si>
  <si>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</si>
  <si>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</si>
  <si>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</si>
  <si>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</si>
  <si>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</si>
  <si>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</si>
  <si>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</si>
  <si>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</si>
  <si>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</si>
  <si>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</si>
  <si>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</si>
  <si>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</si>
  <si>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</si>
  <si>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</si>
  <si>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</si>
  <si>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</si>
  <si>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</si>
  <si>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</si>
  <si>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</si>
  <si>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</si>
  <si>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</si>
  <si>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</si>
  <si>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</si>
  <si>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</si>
  <si>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</si>
  <si>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</si>
  <si>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</si>
  <si>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</si>
  <si>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</si>
  <si>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</si>
  <si>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</si>
  <si>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</si>
  <si>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</si>
  <si>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</si>
  <si>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</si>
  <si>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</si>
  <si>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</si>
  <si>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</si>
  <si>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</si>
  <si>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</si>
  <si>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</si>
  <si>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</si>
  <si>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</si>
  <si>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</si>
  <si>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</si>
  <si>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</si>
  <si>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</si>
  <si>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</si>
  <si>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</si>
  <si>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</si>
  <si>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</si>
  <si>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</si>
  <si>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</si>
  <si>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</si>
  <si>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</si>
  <si>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</si>
  <si>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</si>
  <si>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</si>
  <si>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</si>
  <si>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</si>
  <si>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</si>
  <si>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</si>
  <si>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</si>
  <si>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</si>
  <si>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</si>
  <si>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</si>
  <si>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</si>
  <si>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</si>
  <si>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</si>
  <si>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</si>
  <si>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</si>
  <si>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</si>
  <si>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</si>
  <si>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</si>
  <si>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</si>
  <si>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</si>
  <si>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</si>
  <si>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</si>
  <si>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</si>
  <si>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</si>
  <si>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</si>
  <si>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</si>
  <si>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</si>
  <si>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</si>
  <si>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</si>
  <si>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</si>
  <si>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</si>
  <si>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</si>
  <si>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</si>
  <si>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</si>
  <si>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</si>
  <si>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</si>
  <si>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</si>
  <si>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</si>
  <si>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</si>
  <si>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</si>
  <si>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</si>
  <si>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</si>
  <si>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</si>
  <si>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</si>
  <si>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</si>
  <si>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</si>
  <si>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</si>
  <si>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</si>
  <si>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</si>
  <si>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</si>
  <si>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</si>
  <si>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</si>
  <si>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</si>
  <si>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</si>
  <si>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</si>
  <si>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</si>
  <si>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</si>
  <si>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</si>
  <si>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</si>
  <si>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</si>
  <si>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</si>
  <si>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</si>
  <si>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</si>
  <si>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</si>
  <si>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</si>
  <si>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</si>
  <si>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</si>
  <si>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</si>
  <si>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</si>
  <si>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</si>
  <si>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</si>
  <si>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</si>
  <si>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</si>
  <si>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</si>
  <si>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</si>
  <si>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</si>
  <si>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</si>
  <si>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</si>
  <si>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</si>
  <si>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</si>
  <si>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</si>
  <si>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</si>
  <si>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</si>
  <si>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</si>
  <si>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</si>
  <si>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</si>
  <si>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</si>
  <si>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</si>
  <si>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</si>
  <si>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</si>
  <si>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</si>
  <si>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</si>
  <si>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</si>
  <si>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</si>
  <si>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</si>
  <si>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</si>
  <si>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</si>
  <si>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</si>
  <si>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</si>
  <si>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</si>
  <si>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</si>
  <si>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</si>
  <si>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</si>
  <si>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</si>
  <si>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</si>
  <si>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</si>
  <si>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</si>
  <si>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</si>
  <si>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</si>
  <si>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</si>
  <si>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</si>
  <si>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</si>
  <si>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</si>
  <si>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</si>
  <si>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</si>
  <si>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</si>
  <si>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</si>
  <si>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</si>
  <si>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</si>
  <si>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</si>
  <si>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</si>
  <si>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</si>
  <si>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</si>
  <si>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</si>
  <si>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</si>
  <si>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</si>
  <si>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</si>
  <si>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</si>
  <si>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</si>
  <si>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</si>
  <si>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</si>
  <si>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</si>
  <si>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</si>
  <si>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</si>
  <si>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</si>
  <si>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</si>
  <si>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</si>
  <si>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</si>
  <si>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</si>
  <si>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</si>
  <si>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</si>
  <si>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</si>
  <si>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</si>
  <si>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</si>
  <si>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</si>
  <si>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</si>
  <si>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</si>
  <si>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</si>
  <si>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</si>
  <si>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</si>
  <si>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</si>
  <si>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</si>
  <si>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</si>
  <si>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</si>
  <si>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</si>
  <si>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</si>
  <si>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</si>
  <si>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</si>
  <si>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</si>
  <si>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</si>
  <si>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</si>
  <si>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</si>
  <si>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</si>
  <si>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</si>
  <si>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</si>
  <si>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</si>
  <si>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</si>
  <si>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</si>
  <si>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</si>
  <si>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</si>
  <si>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</si>
  <si>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</si>
  <si>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</si>
  <si>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</si>
  <si>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</si>
  <si>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</si>
  <si>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</si>
  <si>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</si>
  <si>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</si>
  <si>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</si>
  <si>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</si>
  <si>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</si>
  <si>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</si>
  <si>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</si>
  <si>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</si>
  <si>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</si>
  <si>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</si>
  <si>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</si>
  <si>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</si>
  <si>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</si>
  <si>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</si>
  <si>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</si>
  <si>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</si>
  <si>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</si>
  <si>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</si>
  <si>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</si>
  <si>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</si>
  <si>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</si>
  <si>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</si>
  <si>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</si>
  <si>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</si>
  <si>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</si>
  <si>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</si>
  <si>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</si>
  <si>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</si>
  <si>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</si>
  <si>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</si>
  <si>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</si>
  <si>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</si>
  <si>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</si>
  <si>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</si>
  <si>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</si>
  <si>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</si>
  <si>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</si>
  <si>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</si>
  <si>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</si>
  <si>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</si>
  <si>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</si>
  <si>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</si>
  <si>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</si>
  <si>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</si>
  <si>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</si>
  <si>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</si>
  <si>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</si>
  <si>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</si>
  <si>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</si>
  <si>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</si>
  <si>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</si>
  <si>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</si>
  <si>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</si>
  <si>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</si>
  <si>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</si>
  <si>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</si>
  <si>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</si>
  <si>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</si>
  <si>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</si>
  <si>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</si>
  <si>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</si>
  <si>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</si>
  <si>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</si>
  <si>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</si>
  <si>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</si>
  <si>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</si>
  <si>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</si>
  <si>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</si>
  <si>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</si>
  <si>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</si>
  <si>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</si>
  <si>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</si>
  <si>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</si>
  <si>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</si>
  <si>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</si>
  <si>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</si>
  <si>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</si>
  <si>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</si>
  <si>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</si>
  <si>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</si>
  <si>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</si>
  <si>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</si>
  <si>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</si>
  <si>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</si>
  <si>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</si>
  <si>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</si>
  <si>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</si>
  <si>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</si>
  <si>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</si>
  <si>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</si>
  <si>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</si>
  <si>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</si>
  <si>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</si>
  <si>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</si>
  <si>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</si>
  <si>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</si>
  <si>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</si>
  <si>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</si>
  <si>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</si>
  <si>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</si>
  <si>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</si>
  <si>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</si>
  <si>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</si>
  <si>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</si>
  <si>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</si>
  <si>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</si>
  <si>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</si>
  <si>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</si>
  <si>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</si>
  <si>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</si>
  <si>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</si>
  <si>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</si>
  <si>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</si>
  <si>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</si>
  <si>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</si>
  <si>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</si>
  <si>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</si>
  <si>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</si>
  <si>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</si>
  <si>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</si>
  <si>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</si>
  <si>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</si>
  <si>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</si>
  <si>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</si>
  <si>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</si>
  <si>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</si>
  <si>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</si>
  <si>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</si>
  <si>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</si>
  <si>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</si>
  <si>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</si>
  <si>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</si>
  <si>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</si>
  <si>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</si>
  <si>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</si>
  <si>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</si>
  <si>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</si>
  <si>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</si>
  <si>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</si>
  <si>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</si>
  <si>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</si>
  <si>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</si>
  <si>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</si>
  <si>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</si>
  <si>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</si>
  <si>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</si>
  <si>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</si>
  <si>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</si>
  <si>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</si>
  <si>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</si>
  <si>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</si>
  <si>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</si>
  <si>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</si>
  <si>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</si>
  <si>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</si>
  <si>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</si>
  <si>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</si>
  <si>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</si>
  <si>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</si>
  <si>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</si>
  <si>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</si>
  <si>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</si>
  <si>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</si>
  <si>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</si>
  <si>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</si>
  <si>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</si>
  <si>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</si>
  <si>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</si>
  <si>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</si>
  <si>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</si>
  <si>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</si>
  <si>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</si>
  <si>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</si>
  <si>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</si>
  <si>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</si>
  <si>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</si>
  <si>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</si>
  <si>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</si>
  <si>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</si>
  <si>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</si>
  <si>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</si>
  <si>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</si>
  <si>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</si>
  <si>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</si>
  <si>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</si>
  <si>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</si>
  <si>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</si>
  <si>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</si>
  <si>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</si>
  <si>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</si>
  <si>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</si>
  <si>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</si>
  <si>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</si>
  <si>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</si>
  <si>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</si>
  <si>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</si>
  <si>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</si>
  <si>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</si>
  <si>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</si>
  <si>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</si>
  <si>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</si>
  <si>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</si>
  <si>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</si>
  <si>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</si>
  <si>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</si>
  <si>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</si>
  <si>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</si>
  <si>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</si>
  <si>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</si>
  <si>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</si>
  <si>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</si>
  <si>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</si>
  <si>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</si>
  <si>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</si>
  <si>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</si>
  <si>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</si>
  <si>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</si>
  <si>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</si>
  <si>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</si>
  <si>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</si>
  <si>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</si>
  <si>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</si>
  <si>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</si>
  <si>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</si>
  <si>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</si>
  <si>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</si>
  <si>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</si>
  <si>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</si>
  <si>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</si>
  <si>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</si>
  <si>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</si>
  <si>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</si>
  <si>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</si>
  <si>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</si>
  <si>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</si>
  <si>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</si>
  <si>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</si>
  <si>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</si>
  <si>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</si>
  <si>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</si>
  <si>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</si>
  <si>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</si>
  <si>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</si>
  <si>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</si>
  <si>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</si>
  <si>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</si>
  <si>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</si>
  <si>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</si>
  <si>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</si>
  <si>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</si>
  <si>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</si>
  <si>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</si>
  <si>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</si>
  <si>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</si>
  <si>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</si>
  <si>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</si>
  <si>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</si>
  <si>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</si>
  <si>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</si>
  <si>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</si>
  <si>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</si>
  <si>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</si>
  <si>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</si>
  <si>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</si>
  <si>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</si>
  <si>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</si>
  <si>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</si>
  <si>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</si>
  <si>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</si>
  <si>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</si>
  <si>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</si>
  <si>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</si>
  <si>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</si>
  <si>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</si>
  <si>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</si>
  <si>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</si>
  <si>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</si>
  <si>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</si>
  <si>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</si>
  <si>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</si>
  <si>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</si>
  <si>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</si>
  <si>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</si>
  <si>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</si>
  <si>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</si>
  <si>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</si>
  <si>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</si>
  <si>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</si>
  <si>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</si>
  <si>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</si>
  <si>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</si>
  <si>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</si>
  <si>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</si>
  <si>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</si>
  <si>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</si>
  <si>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</si>
  <si>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</si>
  <si>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</si>
  <si>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</si>
  <si>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</si>
  <si>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</si>
  <si>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</si>
  <si>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</si>
  <si>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</si>
  <si>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</si>
  <si>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</si>
  <si>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</si>
  <si>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</si>
  <si>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</si>
  <si>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</si>
  <si>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</si>
  <si>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</si>
  <si>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</si>
  <si>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</si>
  <si>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</si>
  <si>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</si>
  <si>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</si>
  <si>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</si>
  <si>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</si>
  <si>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</si>
  <si>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</si>
  <si>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</si>
  <si>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</si>
  <si>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</si>
  <si>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</si>
  <si>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</si>
  <si>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</si>
  <si>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</si>
  <si>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</si>
  <si>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</si>
  <si>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</si>
  <si>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</si>
  <si>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</si>
  <si>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</si>
  <si>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</si>
  <si>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</si>
  <si>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</si>
  <si>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</si>
  <si>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</si>
  <si>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</si>
  <si>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</si>
  <si>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</si>
  <si>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</si>
  <si>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</si>
  <si>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</si>
  <si>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</si>
  <si>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</si>
  <si>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</si>
  <si>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</si>
  <si>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</si>
  <si>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</si>
  <si>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</si>
  <si>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</si>
  <si>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</si>
  <si>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</si>
  <si>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</si>
  <si>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</si>
  <si>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</si>
  <si>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</si>
  <si>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</si>
  <si>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</si>
  <si>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</si>
  <si>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</si>
  <si>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</si>
  <si>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</si>
  <si>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</si>
  <si>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</si>
  <si>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</si>
  <si>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</si>
  <si>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</si>
  <si>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</si>
  <si>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</si>
  <si>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</si>
  <si>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</si>
  <si>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</si>
  <si>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</si>
  <si>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</si>
  <si>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</si>
  <si>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</si>
  <si>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</si>
  <si>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</si>
  <si>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</si>
  <si>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</si>
  <si>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</si>
  <si>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</si>
  <si>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</si>
  <si>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</si>
  <si>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</si>
  <si>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</si>
  <si>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</si>
  <si>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</si>
  <si>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</si>
  <si>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</si>
  <si>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</si>
  <si>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</si>
  <si>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</si>
  <si>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</si>
  <si>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</si>
  <si>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</si>
  <si>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</si>
  <si>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</si>
  <si>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</si>
  <si>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</si>
  <si>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</si>
  <si>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</si>
  <si>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</si>
  <si>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</si>
  <si>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</si>
  <si>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</si>
  <si>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</si>
  <si>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</si>
  <si>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</si>
  <si>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</si>
  <si>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</si>
  <si>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</si>
  <si>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</si>
  <si>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</si>
  <si>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</si>
  <si>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</si>
  <si>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</si>
  <si>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</si>
  <si>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</si>
  <si>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</si>
  <si>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</si>
  <si>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</si>
  <si>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</si>
  <si>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</si>
  <si>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</si>
  <si>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</si>
  <si>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</si>
  <si>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</si>
  <si>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</si>
  <si>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</si>
  <si>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</si>
  <si>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</si>
  <si>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</si>
  <si>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</si>
  <si>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</si>
  <si>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</si>
  <si>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</si>
  <si>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</si>
  <si>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</si>
  <si>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</si>
  <si>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</si>
  <si>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</si>
  <si>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</si>
  <si>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</si>
  <si>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</si>
  <si>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</si>
  <si>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</si>
  <si>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</si>
  <si>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</si>
  <si>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</si>
  <si>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</si>
  <si>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</si>
  <si>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</si>
  <si>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</si>
  <si>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</si>
  <si>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</si>
  <si>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</si>
  <si>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</si>
  <si>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</si>
  <si>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</si>
  <si>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</si>
  <si>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</si>
  <si>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</si>
  <si>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</si>
  <si>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</si>
  <si>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</si>
  <si>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</si>
  <si>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</si>
  <si>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</si>
  <si>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</si>
  <si>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</si>
  <si>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</si>
  <si>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</si>
  <si>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</si>
  <si>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</si>
  <si>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</si>
  <si>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</si>
  <si>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</si>
  <si>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</si>
  <si>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</si>
  <si>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</si>
  <si>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</si>
  <si>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</si>
  <si>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</si>
  <si>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</si>
  <si>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</si>
  <si>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</si>
  <si>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</si>
  <si>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</si>
  <si>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</si>
  <si>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</si>
  <si>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</si>
  <si>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</si>
  <si>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</si>
  <si>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</si>
  <si>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</si>
  <si>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</si>
  <si>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</si>
  <si>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</si>
  <si>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</si>
  <si>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</si>
  <si>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</si>
  <si>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</si>
  <si>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</si>
  <si>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</si>
  <si>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</si>
  <si>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</si>
  <si>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</si>
  <si>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</si>
  <si>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</si>
  <si>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</si>
  <si>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</si>
  <si>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</si>
  <si>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</si>
  <si>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</si>
  <si>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</si>
  <si>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</si>
  <si>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</si>
  <si>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</si>
  <si>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</si>
  <si>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</si>
  <si>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</si>
  <si>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</si>
  <si>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</si>
  <si>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</si>
  <si>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</si>
  <si>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</si>
  <si>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</si>
  <si>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</si>
  <si>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</si>
  <si>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</si>
  <si>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</si>
  <si>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</si>
  <si>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</si>
  <si>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</si>
  <si>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</si>
  <si>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</si>
  <si>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</si>
  <si>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</si>
  <si>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</si>
  <si>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</si>
  <si>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</si>
  <si>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</si>
  <si>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</si>
  <si>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</si>
  <si>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</si>
  <si>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</si>
  <si>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</si>
  <si>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</si>
  <si>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</si>
  <si>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</si>
  <si>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</si>
  <si>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</si>
  <si>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</si>
  <si>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</si>
  <si>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</si>
  <si>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</si>
  <si>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</si>
  <si>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</si>
  <si>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</si>
  <si>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</si>
  <si>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</si>
  <si>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</si>
  <si>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</si>
  <si>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</si>
  <si>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</si>
  <si>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</si>
  <si>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</si>
  <si>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</si>
  <si>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</si>
  <si>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</si>
  <si>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</si>
  <si>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</si>
  <si>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</si>
  <si>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</si>
  <si>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</si>
  <si>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</si>
  <si>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</si>
  <si>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</si>
  <si>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</si>
  <si>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</si>
  <si>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</si>
  <si>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</si>
  <si>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</si>
  <si>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</si>
  <si>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</si>
  <si>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</si>
  <si>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</si>
  <si>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</si>
  <si>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</si>
  <si>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</si>
  <si>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</si>
  <si>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</si>
  <si>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</si>
  <si>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</si>
  <si>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</si>
  <si>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</si>
  <si>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</si>
  <si>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</si>
  <si>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</si>
  <si>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</si>
  <si>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</si>
  <si>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</si>
  <si>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</si>
  <si>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</si>
  <si>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</si>
  <si>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</si>
  <si>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</si>
  <si>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</si>
  <si>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</si>
  <si>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</si>
  <si>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</si>
  <si>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</si>
  <si>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</si>
  <si>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</si>
  <si>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</si>
  <si>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</si>
  <si>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</si>
  <si>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</si>
  <si>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</si>
  <si>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</si>
  <si>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</si>
  <si>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</si>
  <si>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</si>
  <si>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</si>
  <si>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</si>
  <si>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</si>
  <si>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</si>
  <si>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</si>
  <si>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</si>
  <si>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</si>
  <si>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</si>
  <si>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</si>
  <si>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</si>
  <si>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</si>
  <si>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</si>
  <si>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</si>
  <si>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</si>
  <si>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</si>
  <si>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</si>
  <si>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</si>
  <si>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</si>
  <si>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</si>
  <si>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</si>
  <si>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</si>
  <si>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</si>
  <si>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</si>
  <si>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</si>
  <si>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</si>
  <si>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</si>
  <si>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</si>
  <si>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</si>
  <si>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</si>
  <si>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</si>
  <si>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</si>
  <si>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</si>
  <si>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</si>
  <si>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</si>
  <si>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</si>
  <si>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</si>
  <si>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</si>
  <si>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</si>
  <si>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</si>
  <si>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</si>
  <si>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</si>
  <si>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</si>
  <si>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</si>
  <si>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</si>
  <si>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</si>
  <si>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</si>
  <si>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</si>
  <si>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</si>
  <si>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</si>
  <si>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</si>
  <si>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</si>
  <si>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</si>
  <si>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</si>
  <si>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</si>
  <si>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</si>
  <si>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</si>
  <si>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</si>
  <si>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</si>
  <si>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</si>
  <si>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</si>
  <si>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</si>
  <si>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</si>
  <si>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</si>
  <si>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</si>
  <si>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</si>
  <si>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</si>
  <si>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</si>
  <si>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</si>
  <si>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</si>
  <si>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</si>
  <si>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</si>
  <si>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</si>
  <si>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</si>
  <si>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</si>
  <si>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</si>
  <si>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</si>
  <si>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</si>
  <si>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</si>
  <si>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</si>
  <si>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</si>
  <si>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</si>
  <si>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</si>
  <si>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</si>
  <si>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</si>
  <si>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</si>
  <si>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</si>
  <si>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</si>
  <si>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</si>
  <si>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</si>
  <si>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</si>
  <si>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</si>
  <si>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</si>
  <si>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</si>
  <si>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</si>
  <si>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</si>
  <si>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</si>
  <si>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</si>
  <si>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</si>
  <si>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</si>
  <si>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</si>
  <si>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</si>
  <si>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</si>
  <si>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</si>
  <si>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</si>
  <si>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</si>
  <si>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</si>
  <si>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</si>
  <si>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</si>
  <si>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</si>
  <si>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</si>
  <si>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</si>
  <si>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</si>
  <si>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</si>
  <si>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</si>
  <si>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</si>
  <si>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</si>
  <si>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</si>
  <si>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</si>
  <si>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</si>
  <si>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</si>
  <si>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</si>
  <si>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</si>
  <si>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</si>
  <si>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</si>
  <si>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</si>
  <si>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</si>
  <si>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</si>
  <si>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</si>
  <si>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</si>
  <si>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</si>
  <si>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</si>
  <si>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</si>
  <si>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</si>
  <si>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</si>
  <si>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</si>
  <si>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</si>
  <si>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</si>
  <si>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</si>
  <si>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</si>
  <si>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</si>
  <si>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</si>
  <si>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</si>
  <si>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</si>
  <si>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</si>
  <si>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</si>
  <si>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</si>
  <si>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</si>
  <si>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</si>
  <si>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</si>
  <si>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</si>
  <si>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</si>
  <si>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</si>
  <si>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</si>
  <si>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</si>
  <si>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</si>
  <si>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</si>
  <si>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</si>
  <si>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</si>
  <si>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</si>
  <si>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</si>
  <si>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</si>
  <si>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</si>
  <si>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</si>
  <si>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</si>
  <si>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</si>
  <si>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</si>
  <si>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</si>
  <si>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</si>
  <si>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</si>
  <si>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</si>
  <si>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</si>
  <si>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</si>
  <si>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</si>
  <si>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</si>
  <si>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</si>
  <si>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</si>
  <si>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</si>
  <si>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</si>
  <si>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</si>
  <si>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</si>
  <si>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</si>
  <si>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</si>
  <si>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</si>
  <si>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</si>
  <si>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</si>
  <si>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</si>
  <si>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</si>
  <si>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</si>
  <si>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</si>
  <si>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</si>
  <si>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</si>
  <si>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</si>
  <si>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</si>
  <si>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</si>
  <si>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</si>
  <si>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</si>
  <si>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</si>
  <si>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</si>
  <si>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</si>
  <si>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</si>
  <si>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</si>
  <si>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</si>
  <si>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</si>
  <si>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</si>
  <si>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</si>
  <si>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</si>
  <si>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</si>
  <si>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</si>
  <si>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</si>
  <si>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</si>
  <si>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</si>
  <si>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</si>
  <si>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</si>
  <si>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</si>
  <si>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</si>
  <si>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</si>
  <si>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</si>
  <si>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</si>
  <si>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</si>
  <si>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</si>
  <si>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</si>
  <si>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</si>
  <si>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</si>
  <si>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</si>
  <si>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</si>
  <si>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</si>
  <si>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</si>
  <si>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</si>
  <si>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</si>
  <si>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</si>
  <si>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</si>
  <si>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</si>
  <si>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</si>
  <si>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</si>
  <si>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</si>
  <si>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</si>
  <si>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</si>
  <si>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</si>
  <si>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</si>
  <si>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</si>
  <si>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</si>
  <si>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</si>
  <si>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</si>
  <si>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</si>
  <si>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</si>
  <si>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</si>
  <si>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</si>
  <si>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</si>
  <si>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</si>
  <si>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</si>
  <si>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</si>
  <si>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</si>
  <si>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</si>
  <si>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</si>
  <si>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</si>
  <si>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</si>
  <si>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</si>
  <si>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</si>
  <si>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</si>
  <si>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</si>
  <si>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</si>
  <si>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</si>
  <si>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</si>
  <si>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</si>
  <si>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</si>
  <si>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</si>
  <si>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</si>
  <si>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</si>
  <si>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</si>
  <si>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</si>
  <si>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</si>
  <si>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</si>
  <si>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</si>
  <si>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</si>
  <si>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</si>
  <si>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</si>
  <si>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</si>
  <si>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</si>
  <si>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</si>
  <si>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</si>
  <si>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</si>
  <si>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</si>
  <si>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</si>
  <si>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</si>
  <si>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</si>
  <si>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</si>
  <si>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</si>
  <si>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</si>
  <si>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</si>
  <si>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</si>
  <si>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</si>
  <si>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</si>
  <si>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</si>
  <si>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</si>
  <si>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</si>
  <si>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</si>
  <si>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</si>
  <si>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</si>
  <si>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</si>
  <si>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</si>
  <si>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</si>
  <si>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</si>
  <si>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</si>
  <si>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</si>
  <si>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</si>
  <si>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</si>
  <si>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</si>
  <si>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</si>
  <si>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</si>
  <si>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</si>
  <si>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</si>
  <si>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</si>
  <si>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</si>
  <si>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</si>
  <si>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</si>
  <si>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</si>
  <si>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</si>
  <si>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</si>
  <si>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</si>
  <si>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</si>
  <si>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</si>
  <si>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</si>
  <si>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</si>
  <si>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</si>
  <si>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</si>
  <si>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</si>
  <si>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</si>
  <si>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</si>
  <si>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</si>
  <si>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</si>
  <si>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</si>
  <si>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</si>
  <si>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</si>
  <si>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</si>
  <si>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</si>
  <si>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</si>
  <si>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</si>
  <si>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</si>
  <si>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</si>
  <si>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</si>
  <si>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</si>
  <si>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</si>
  <si>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</si>
  <si>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</si>
  <si>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</si>
  <si>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</si>
  <si>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</si>
  <si>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</si>
  <si>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</si>
  <si>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</si>
  <si>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</si>
  <si>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</si>
  <si>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</si>
  <si>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</si>
  <si>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</si>
  <si>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</si>
  <si>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</si>
  <si>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</si>
  <si>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</si>
  <si>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</si>
  <si>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</si>
  <si>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</si>
  <si>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</si>
  <si>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</si>
  <si>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</si>
  <si>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</si>
  <si>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</si>
  <si>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</si>
  <si>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</si>
  <si>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</si>
  <si>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</si>
  <si>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</si>
  <si>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</si>
  <si>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</si>
  <si>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</si>
  <si>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</si>
  <si>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</si>
  <si>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</si>
  <si>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</si>
  <si>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</si>
  <si>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</si>
  <si>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</si>
  <si>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</si>
  <si>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</si>
  <si>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</si>
  <si>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</si>
  <si>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</si>
  <si>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</si>
  <si>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</si>
  <si>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</si>
  <si>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</si>
  <si>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</si>
  <si>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</si>
  <si>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</si>
  <si>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</si>
  <si>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</si>
  <si>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</si>
  <si>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</si>
  <si>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</si>
  <si>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</si>
  <si>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</si>
  <si>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</si>
  <si>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</si>
  <si>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</si>
  <si>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</si>
  <si>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</si>
  <si>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</si>
  <si>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</si>
  <si>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</si>
  <si>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</si>
  <si>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</si>
  <si>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</si>
  <si>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</si>
  <si>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</si>
  <si>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</si>
  <si>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</si>
  <si>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</si>
  <si>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</si>
  <si>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</si>
  <si>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</si>
  <si>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</si>
  <si>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</si>
  <si>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</si>
  <si>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</si>
  <si>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</si>
  <si>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</si>
  <si>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</si>
  <si>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</si>
  <si>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</si>
  <si>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</si>
  <si>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</si>
  <si>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</si>
  <si>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</si>
  <si>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</si>
  <si>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</si>
  <si>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</si>
  <si>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</si>
  <si>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</si>
  <si>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</si>
  <si>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</si>
  <si>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</si>
  <si>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</si>
  <si>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</si>
  <si>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</si>
  <si>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</si>
  <si>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</si>
  <si>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</si>
  <si>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</si>
  <si>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</si>
  <si>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</si>
  <si>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</si>
  <si>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</si>
  <si>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</si>
  <si>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</si>
  <si>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</si>
  <si>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</si>
  <si>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</si>
  <si>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</si>
  <si>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</si>
  <si>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</si>
  <si>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</si>
  <si>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</si>
  <si>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</si>
  <si>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</si>
  <si>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</si>
  <si>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</si>
  <si>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</si>
  <si>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</si>
  <si>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</si>
  <si>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</si>
  <si>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</si>
  <si>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</si>
  <si>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</si>
  <si>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</si>
  <si>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</si>
  <si>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</si>
  <si>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</si>
  <si>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</si>
  <si>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</si>
  <si>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</si>
  <si>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</si>
  <si>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</si>
  <si>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</si>
  <si>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</si>
  <si>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</si>
  <si>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</si>
  <si>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</si>
  <si>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</si>
  <si>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</si>
  <si>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</si>
  <si>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</si>
  <si>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</si>
  <si>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</si>
  <si>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</si>
  <si>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</si>
  <si>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</si>
  <si>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</si>
  <si>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</si>
  <si>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</si>
  <si>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</si>
  <si>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</si>
  <si>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</si>
  <si>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</si>
  <si>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</si>
  <si>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</si>
  <si>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</si>
  <si>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</si>
  <si>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</si>
  <si>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</si>
  <si>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</si>
  <si>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</si>
  <si>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</si>
  <si>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</si>
  <si>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</si>
  <si>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</si>
  <si>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</si>
  <si>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</si>
  <si>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</si>
  <si>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</si>
  <si>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</si>
  <si>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</si>
  <si>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</si>
  <si>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</si>
  <si>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</si>
  <si>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</si>
  <si>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</si>
  <si>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</si>
  <si>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</si>
  <si>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</si>
  <si>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</si>
  <si>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</si>
  <si>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</si>
  <si>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</si>
  <si>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</si>
  <si>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</si>
  <si>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</si>
  <si>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</si>
  <si>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</si>
  <si>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</si>
  <si>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</si>
  <si>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</si>
  <si>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</si>
  <si>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</si>
  <si>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</si>
  <si>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</si>
  <si>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</si>
  <si>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</si>
  <si>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</si>
  <si>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</si>
  <si>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</si>
  <si>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</si>
  <si>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</si>
  <si>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</si>
  <si>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</si>
  <si>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</si>
  <si>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</si>
  <si>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</si>
  <si>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</si>
  <si>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</si>
  <si>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</si>
  <si>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</si>
  <si>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</si>
  <si>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</si>
  <si>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</si>
  <si>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</si>
  <si>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</si>
  <si>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</si>
  <si>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</si>
  <si>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</si>
  <si>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</si>
  <si>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</si>
  <si>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</si>
  <si>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</si>
  <si>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</si>
  <si>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</si>
  <si>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</si>
  <si>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</si>
  <si>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</si>
  <si>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</si>
  <si>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</si>
  <si>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</si>
  <si>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</si>
  <si>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</si>
  <si>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</si>
  <si>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</si>
  <si>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</si>
  <si>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</si>
  <si>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</si>
  <si>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</si>
  <si>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</si>
  <si>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</si>
  <si>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</si>
  <si>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</si>
  <si>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</si>
  <si>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</si>
  <si>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</si>
  <si>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</si>
  <si>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</si>
  <si>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</si>
  <si>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</si>
  <si>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</si>
  <si>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</si>
  <si>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</si>
  <si>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</si>
  <si>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</si>
  <si>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</si>
  <si>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</si>
  <si>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</si>
  <si>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</si>
  <si>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</si>
  <si>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</si>
  <si>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</si>
  <si>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</si>
  <si>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</si>
  <si>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</si>
  <si>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</si>
  <si>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</si>
  <si>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</si>
  <si>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</si>
  <si>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</si>
  <si>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</si>
  <si>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</si>
  <si>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</si>
  <si>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</si>
  <si>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</si>
  <si>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</si>
  <si>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</si>
  <si>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</si>
  <si>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</si>
  <si>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</si>
  <si>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</si>
  <si>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</si>
  <si>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</si>
  <si>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</si>
  <si>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</si>
  <si>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</si>
  <si>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</si>
  <si>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</si>
  <si>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</si>
  <si>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</si>
  <si>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</si>
  <si>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</si>
  <si>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</si>
  <si>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</si>
  <si>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</si>
  <si>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</si>
  <si>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</si>
  <si>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</si>
  <si>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</si>
  <si>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</si>
  <si>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</si>
  <si>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</si>
  <si>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</si>
  <si>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</si>
  <si>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</si>
  <si>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</si>
  <si>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</si>
  <si>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</si>
  <si>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</si>
  <si>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</si>
  <si>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</si>
  <si>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</si>
  <si>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</si>
  <si>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</si>
  <si>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</si>
  <si>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</si>
  <si>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</si>
  <si>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</si>
  <si>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</si>
  <si>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</si>
  <si>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</si>
  <si>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</si>
  <si>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</si>
  <si>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</si>
  <si>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</si>
  <si>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</si>
  <si>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</si>
  <si>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</si>
  <si>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</si>
  <si>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</si>
  <si>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</si>
  <si>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</si>
  <si>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</si>
  <si>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</si>
  <si>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</si>
  <si>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</si>
  <si>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</si>
  <si>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</si>
  <si>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</si>
  <si>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</si>
  <si>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</si>
  <si>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</si>
  <si>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</si>
  <si>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</si>
  <si>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</si>
  <si>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</si>
  <si>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</si>
  <si>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</si>
  <si>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</si>
  <si>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</si>
  <si>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</si>
  <si>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</si>
  <si>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</si>
  <si>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</si>
  <si>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</si>
  <si>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</si>
  <si>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</si>
  <si>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</si>
  <si>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</si>
  <si>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</si>
  <si>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</si>
  <si>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</si>
  <si>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</si>
  <si>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</si>
  <si>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</si>
  <si>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</si>
  <si>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</si>
  <si>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</si>
  <si>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</si>
  <si>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</si>
  <si>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</si>
  <si>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</si>
  <si>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</si>
  <si>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</si>
  <si>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</si>
  <si>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</si>
  <si>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</si>
  <si>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</si>
  <si>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</si>
  <si>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</si>
  <si>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</si>
  <si>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</si>
  <si>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</si>
  <si>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</si>
  <si>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</si>
  <si>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</si>
  <si>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</si>
  <si>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</si>
  <si>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</si>
  <si>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</si>
  <si>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</si>
  <si>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</si>
  <si>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</si>
  <si>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</si>
  <si>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</si>
  <si>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</si>
  <si>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</si>
  <si>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</si>
  <si>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</si>
  <si>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</si>
  <si>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</si>
  <si>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</si>
  <si>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</si>
  <si>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</si>
  <si>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</si>
  <si>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</si>
  <si>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</si>
  <si>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</si>
  <si>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</si>
  <si>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</si>
  <si>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</si>
  <si>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</si>
  <si>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</si>
  <si>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</si>
  <si>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</si>
  <si>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</si>
  <si>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</si>
  <si>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</si>
  <si>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</si>
  <si>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</si>
  <si>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</si>
  <si>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</si>
  <si>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</si>
  <si>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</si>
  <si>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</si>
  <si>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</si>
  <si>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</si>
  <si>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</si>
  <si>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</si>
  <si>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</si>
  <si>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</si>
  <si>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</si>
  <si>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</si>
  <si>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</si>
  <si>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</si>
  <si>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</si>
  <si>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</si>
  <si>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</si>
  <si>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</si>
  <si>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</si>
  <si>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</si>
  <si>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</si>
  <si>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</si>
  <si>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</si>
  <si>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</si>
  <si>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</si>
  <si>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</si>
  <si>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</si>
  <si>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</si>
  <si>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</si>
  <si>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</si>
  <si>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</si>
  <si>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</si>
  <si>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</si>
  <si>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</si>
  <si>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</si>
  <si>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</si>
  <si>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</si>
  <si>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</si>
  <si>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</si>
  <si>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</si>
  <si>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</si>
  <si>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</si>
  <si>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</si>
  <si>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</si>
  <si>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</si>
  <si>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</si>
  <si>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</si>
  <si>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</si>
  <si>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</si>
  <si>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</si>
  <si>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</si>
  <si>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</si>
  <si>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</si>
  <si>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</si>
  <si>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</si>
  <si>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</si>
  <si>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</si>
  <si>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</si>
  <si>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</si>
  <si>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</si>
  <si>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</si>
  <si>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</si>
  <si>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</si>
  <si>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</si>
  <si>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</si>
  <si>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</si>
  <si>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</si>
  <si>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</si>
  <si>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</si>
  <si>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</si>
  <si>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</si>
  <si>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</si>
  <si>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</si>
  <si>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</si>
  <si>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</si>
  <si>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</si>
  <si>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</si>
  <si>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</si>
  <si>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</si>
  <si>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</si>
  <si>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</si>
  <si>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</si>
  <si>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</si>
  <si>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</si>
  <si>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</si>
  <si>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</si>
  <si>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</si>
  <si>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</si>
  <si>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</si>
  <si>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</si>
  <si>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</si>
  <si>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</si>
  <si>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</si>
  <si>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</si>
  <si>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</si>
  <si>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</si>
  <si>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</si>
  <si>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</si>
  <si>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</si>
  <si>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</si>
  <si>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</si>
  <si>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</si>
  <si>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</si>
  <si>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</si>
  <si>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</si>
  <si>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</si>
  <si>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</si>
  <si>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</si>
  <si>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</si>
  <si>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</si>
  <si>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</si>
  <si>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</si>
  <si>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</si>
  <si>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</si>
  <si>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</si>
  <si>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</si>
  <si>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</si>
  <si>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</si>
  <si>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</si>
  <si>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</si>
  <si>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</si>
  <si>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</si>
  <si>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</si>
  <si>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</si>
  <si>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</si>
  <si>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</si>
  <si>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</si>
  <si>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</si>
  <si>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</si>
  <si>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</si>
  <si>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</si>
  <si>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</si>
  <si>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</si>
  <si>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</si>
  <si>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</si>
  <si>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</si>
  <si>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</si>
  <si>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</si>
  <si>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</si>
  <si>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</si>
  <si>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</si>
  <si>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</si>
  <si>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</si>
  <si>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</si>
  <si>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</si>
  <si>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</si>
  <si>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</si>
  <si>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</si>
  <si>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</si>
  <si>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</si>
  <si>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</si>
  <si>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</si>
  <si>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</si>
  <si>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</si>
  <si>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</si>
  <si>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</si>
  <si>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</si>
  <si>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</si>
  <si>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</si>
  <si>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</si>
  <si>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</si>
  <si>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</si>
  <si>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</si>
  <si>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</si>
  <si>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</si>
  <si>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</si>
  <si>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</si>
  <si>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</si>
  <si>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</si>
  <si>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</si>
  <si>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</si>
  <si>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</si>
  <si>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</si>
  <si>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</si>
  <si>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</si>
  <si>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</si>
  <si>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</si>
  <si>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</si>
  <si>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</si>
  <si>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</si>
  <si>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</si>
  <si>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</si>
  <si>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</si>
  <si>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</si>
  <si>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</si>
  <si>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</si>
  <si>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</si>
  <si>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</si>
  <si>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</si>
  <si>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</si>
  <si>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</si>
  <si>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</si>
  <si>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</si>
  <si>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</si>
  <si>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</si>
  <si>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</si>
  <si>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</si>
  <si>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</si>
  <si>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</si>
  <si>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</si>
  <si>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</si>
  <si>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</si>
  <si>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</si>
  <si>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</si>
  <si>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</si>
  <si>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</si>
  <si>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</si>
  <si>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</si>
  <si>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</si>
  <si>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</si>
  <si>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</si>
  <si>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</si>
  <si>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</si>
  <si>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</si>
  <si>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</si>
  <si>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</si>
  <si>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</si>
  <si>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</si>
  <si>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</si>
  <si>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</si>
  <si>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</si>
  <si>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</si>
  <si>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</si>
  <si>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</si>
  <si>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</si>
  <si>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</si>
  <si>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</si>
  <si>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</si>
  <si>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</si>
  <si>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</si>
  <si>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</si>
  <si>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</si>
  <si>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</si>
  <si>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</si>
  <si>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</si>
  <si>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</si>
  <si>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</si>
  <si>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</si>
  <si>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</si>
  <si>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</si>
  <si>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</si>
  <si>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</si>
  <si>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</si>
  <si>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</si>
  <si>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</si>
  <si>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</si>
  <si>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</si>
  <si>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</si>
  <si>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</si>
  <si>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</si>
  <si>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</si>
  <si>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</si>
  <si>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</si>
  <si>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</si>
  <si>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</si>
  <si>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</si>
  <si>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</si>
  <si>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</si>
  <si>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</si>
  <si>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</si>
  <si>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</si>
  <si>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</si>
  <si>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</si>
  <si>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</si>
  <si>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</si>
  <si>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</si>
  <si>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</si>
  <si>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</si>
  <si>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</si>
  <si>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</si>
  <si>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</si>
  <si>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</si>
  <si>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</si>
  <si>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</si>
  <si>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</si>
  <si>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</si>
  <si>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</si>
  <si>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</si>
  <si>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</si>
  <si>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</si>
  <si>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</si>
  <si>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</si>
  <si>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</si>
  <si>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</si>
  <si>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</si>
  <si>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</si>
  <si>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</si>
  <si>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</si>
  <si>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</si>
  <si>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</si>
  <si>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</si>
  <si>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</si>
  <si>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</si>
  <si>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</si>
  <si>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</si>
  <si>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</si>
  <si>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</si>
  <si>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</si>
  <si>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</si>
  <si>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</si>
  <si>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</si>
  <si>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</si>
  <si>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</si>
  <si>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</si>
  <si>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</si>
  <si>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</si>
  <si>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</si>
  <si>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</si>
  <si>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</si>
  <si>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</si>
  <si>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</si>
  <si>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</si>
  <si>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</si>
  <si>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</si>
  <si>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</si>
  <si>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</si>
  <si>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</si>
  <si>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</si>
  <si>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</si>
  <si>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</si>
  <si>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</si>
  <si>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</si>
  <si>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</si>
  <si>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</si>
  <si>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</si>
  <si>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</si>
  <si>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</si>
  <si>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</si>
  <si>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</si>
  <si>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</si>
  <si>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</si>
  <si>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</si>
  <si>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</si>
  <si>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</si>
  <si>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</si>
  <si>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</si>
  <si>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</si>
  <si>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</si>
  <si>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</si>
  <si>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</si>
  <si>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</si>
  <si>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</si>
  <si>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</si>
  <si>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</si>
  <si>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</si>
  <si>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</si>
  <si>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</si>
  <si>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</si>
  <si>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</si>
  <si>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</si>
  <si>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</si>
  <si>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</si>
  <si>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</si>
  <si>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</si>
  <si>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</si>
  <si>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</si>
  <si>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</si>
  <si>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</si>
  <si>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</si>
  <si>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</si>
  <si>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</si>
  <si>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</si>
  <si>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</si>
  <si>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</si>
  <si>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</si>
  <si>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</si>
  <si>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</si>
  <si>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</si>
  <si>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</si>
  <si>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</si>
  <si>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</si>
  <si>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</si>
  <si>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</si>
  <si>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</si>
  <si>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</si>
  <si>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</si>
  <si>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</si>
  <si>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</si>
  <si>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</si>
  <si>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</si>
  <si>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</si>
  <si>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</si>
  <si>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</si>
  <si>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</si>
  <si>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</si>
  <si>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</si>
  <si>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</si>
  <si>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</si>
  <si>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</si>
  <si>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</si>
  <si>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</si>
  <si>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</si>
  <si>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</si>
  <si>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</si>
  <si>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</si>
  <si>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</si>
  <si>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</si>
  <si>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</si>
  <si>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</si>
  <si>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</si>
  <si>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</si>
  <si>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</si>
  <si>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</si>
  <si>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</si>
  <si>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</si>
  <si>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</si>
  <si>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</si>
  <si>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</si>
  <si>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</si>
  <si>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</si>
  <si>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</si>
  <si>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</si>
  <si>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</si>
  <si>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</si>
  <si>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</si>
  <si>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</si>
  <si>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</si>
  <si>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</si>
  <si>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</si>
  <si>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</si>
  <si>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</si>
  <si>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</si>
  <si>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</si>
  <si>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</si>
  <si>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</si>
  <si>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</si>
  <si>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</si>
  <si>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</si>
  <si>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</si>
  <si>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</si>
  <si>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</si>
  <si>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</si>
  <si>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</si>
  <si>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</si>
  <si>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</si>
  <si>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</si>
  <si>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</si>
  <si>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</si>
  <si>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</si>
  <si>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</si>
  <si>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</si>
  <si>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</si>
  <si>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</si>
  <si>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</si>
  <si>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</si>
  <si>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</si>
  <si>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</si>
  <si>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</si>
  <si>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</si>
  <si>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</si>
  <si>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</si>
  <si>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</si>
  <si>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</si>
  <si>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</si>
  <si>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</si>
  <si>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</si>
  <si>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</si>
  <si>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</si>
  <si>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</si>
  <si>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</si>
  <si>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</si>
  <si>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</si>
  <si>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</si>
  <si>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</si>
  <si>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</si>
  <si>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</si>
  <si>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</si>
  <si>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</si>
  <si>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</si>
  <si>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</si>
  <si>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</si>
  <si>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</si>
  <si>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</si>
  <si>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</si>
  <si>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</si>
  <si>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</si>
  <si>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</si>
  <si>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</si>
  <si>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</si>
  <si>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</si>
  <si>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</si>
  <si>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</si>
  <si>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</si>
  <si>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</si>
  <si>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</si>
  <si>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</si>
  <si>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</si>
  <si>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</si>
  <si>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</si>
  <si>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</si>
  <si>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</si>
  <si>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</si>
  <si>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</si>
  <si>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</si>
  <si>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</si>
  <si>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</si>
  <si>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</si>
  <si>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</si>
  <si>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</si>
  <si>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</si>
  <si>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</si>
  <si>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</si>
  <si>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</si>
  <si>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</si>
  <si>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</si>
  <si>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</si>
  <si>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</si>
  <si>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</si>
  <si>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</si>
  <si>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</si>
  <si>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</si>
  <si>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</si>
  <si>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</si>
  <si>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</si>
  <si>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</si>
  <si>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</si>
  <si>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</si>
  <si>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</si>
  <si>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</si>
  <si>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</si>
  <si>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</si>
  <si>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</si>
  <si>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</si>
  <si>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</si>
  <si>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</si>
  <si>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</si>
  <si>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</si>
  <si>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</si>
  <si>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</si>
  <si>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</si>
  <si>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</si>
  <si>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</si>
  <si>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</si>
  <si>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</si>
  <si>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</si>
  <si>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</si>
  <si>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</si>
  <si>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</si>
  <si>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</si>
  <si>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</si>
  <si>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</si>
  <si>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</si>
  <si>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</si>
  <si>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</si>
  <si>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</si>
  <si>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</si>
  <si>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</si>
  <si>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</si>
  <si>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</si>
  <si>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</si>
  <si>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</si>
  <si>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</si>
  <si>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</si>
  <si>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</si>
  <si>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</si>
  <si>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</si>
  <si>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</si>
  <si>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</si>
  <si>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</si>
  <si>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</si>
  <si>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</si>
  <si>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</si>
  <si>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</si>
  <si>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</si>
  <si>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</si>
  <si>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</si>
  <si>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</si>
  <si>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</si>
  <si>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</si>
  <si>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</si>
  <si>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</si>
  <si>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</si>
  <si>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</si>
  <si>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</si>
  <si>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</si>
  <si>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</si>
  <si>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</si>
  <si>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</si>
  <si>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</si>
  <si>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</si>
  <si>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</si>
  <si>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</si>
  <si>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</si>
  <si>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</si>
  <si>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</si>
  <si>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</si>
  <si>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</si>
  <si>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</si>
  <si>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</si>
  <si>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</si>
  <si>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</si>
  <si>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</si>
  <si>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</si>
  <si>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</si>
  <si>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</si>
  <si>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</si>
  <si>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</si>
  <si>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</si>
  <si>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</si>
  <si>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</si>
  <si>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</si>
  <si>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</si>
  <si>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</si>
  <si>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</si>
  <si>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</si>
  <si>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</si>
  <si>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</si>
  <si>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</si>
  <si>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</si>
  <si>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</si>
  <si>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</si>
  <si>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</si>
  <si>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</si>
  <si>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</si>
  <si>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</si>
  <si>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</si>
  <si>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</si>
  <si>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</si>
  <si>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</si>
  <si>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</si>
  <si>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</si>
  <si>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</si>
  <si>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</si>
  <si>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</si>
  <si>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</si>
  <si>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</si>
  <si>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</si>
  <si>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</si>
  <si>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</si>
  <si>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</si>
  <si>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</si>
  <si>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</si>
  <si>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</si>
  <si>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</si>
  <si>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</si>
  <si>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</si>
  <si>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</si>
  <si>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</si>
  <si>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</si>
  <si>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</si>
  <si>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</si>
  <si>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</si>
  <si>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</si>
  <si>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</si>
  <si>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</si>
  <si>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</si>
  <si>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</si>
  <si>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</si>
  <si>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</si>
  <si>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</si>
  <si>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</si>
  <si>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</si>
  <si>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</si>
  <si>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</si>
  <si>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</si>
  <si>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</si>
  <si>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</si>
  <si>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</si>
  <si>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</si>
  <si>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</si>
  <si>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</si>
  <si>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</si>
  <si>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</si>
  <si>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</si>
  <si>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</si>
  <si>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</si>
  <si>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</si>
  <si>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</si>
  <si>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</si>
  <si>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</si>
  <si>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</si>
  <si>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</si>
  <si>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</si>
  <si>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</si>
  <si>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</si>
  <si>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</si>
  <si>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</si>
  <si>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</si>
  <si>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</si>
  <si>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</si>
  <si>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</si>
  <si>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</si>
  <si>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</si>
  <si>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</si>
  <si>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</si>
  <si>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</si>
  <si>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</si>
  <si>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</si>
  <si>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</si>
  <si>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</si>
  <si>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</si>
  <si>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</si>
  <si>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</si>
  <si>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</si>
  <si>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</si>
  <si>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</si>
  <si>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</si>
  <si>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</si>
  <si>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</si>
  <si>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</si>
  <si>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</si>
  <si>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</si>
  <si>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</si>
  <si>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</si>
  <si>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</si>
  <si>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</si>
  <si>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</si>
  <si>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</si>
  <si>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</si>
  <si>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</si>
  <si>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</si>
  <si>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</si>
  <si>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</si>
  <si>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</si>
  <si>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</si>
  <si>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</si>
  <si>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</si>
  <si>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</si>
  <si>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</si>
  <si>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</si>
  <si>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</si>
  <si>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</si>
  <si>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</si>
  <si>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</si>
  <si>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</si>
  <si>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</si>
  <si>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</si>
  <si>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</si>
  <si>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</si>
  <si>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</si>
  <si>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</si>
  <si>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</si>
  <si>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</si>
  <si>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</si>
  <si>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</si>
  <si>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</si>
  <si>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</si>
  <si>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</si>
  <si>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</si>
  <si>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</si>
  <si>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</si>
  <si>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</si>
  <si>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</si>
  <si>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</si>
  <si>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</si>
  <si>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</si>
  <si>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</si>
  <si>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</si>
  <si>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</si>
  <si>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</si>
  <si>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</si>
  <si>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</si>
  <si>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</si>
  <si>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</si>
  <si>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</si>
  <si>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</si>
  <si>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</si>
  <si>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</si>
  <si>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</si>
  <si>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</si>
  <si>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</si>
  <si>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</si>
  <si>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</si>
  <si>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</si>
  <si>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</si>
  <si>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</si>
  <si>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</si>
  <si>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</si>
  <si>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</si>
  <si>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</si>
  <si>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</si>
  <si>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</si>
  <si>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</si>
  <si>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</si>
  <si>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</si>
  <si>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</si>
  <si>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</si>
  <si>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</si>
  <si>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</si>
  <si>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</si>
  <si>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</si>
  <si>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</si>
  <si>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</si>
  <si>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</si>
  <si>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</si>
  <si>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</si>
  <si>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</si>
  <si>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</si>
  <si>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</si>
  <si>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</si>
  <si>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</si>
  <si>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</si>
  <si>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</si>
  <si>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</si>
  <si>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</si>
  <si>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</si>
  <si>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</si>
  <si>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</si>
  <si>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</si>
  <si>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</si>
  <si>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</si>
  <si>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</si>
  <si>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</si>
  <si>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</si>
  <si>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</si>
  <si>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</si>
  <si>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</si>
  <si>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</si>
  <si>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</si>
  <si>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</si>
  <si>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</si>
  <si>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</si>
  <si>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</si>
  <si>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</si>
  <si>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</si>
  <si>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</si>
  <si>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</si>
  <si>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</si>
  <si>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</si>
  <si>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</si>
  <si>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</si>
  <si>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</si>
  <si>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</si>
  <si>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</si>
  <si>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</si>
  <si>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</si>
  <si>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</si>
  <si>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</si>
  <si>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</si>
  <si>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</si>
  <si>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</si>
  <si>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</si>
  <si>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</si>
  <si>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</si>
  <si>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</si>
  <si>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</si>
  <si>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</si>
  <si>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</si>
  <si>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</si>
  <si>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</si>
  <si>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</si>
  <si>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</si>
  <si>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</si>
  <si>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</si>
  <si>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</si>
  <si>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</si>
  <si>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</si>
  <si>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</si>
  <si>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</si>
  <si>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</si>
  <si>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</si>
  <si>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</si>
  <si>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</si>
  <si>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</si>
  <si>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</si>
  <si>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</si>
  <si>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</si>
  <si>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</si>
  <si>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</si>
  <si>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</si>
  <si>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</si>
  <si>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</si>
  <si>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</si>
  <si>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</si>
  <si>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</si>
  <si>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</si>
  <si>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</si>
  <si>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</si>
  <si>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</si>
  <si>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</si>
  <si>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</si>
  <si>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</si>
  <si>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</si>
  <si>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</si>
  <si>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</si>
  <si>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</si>
  <si>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</si>
  <si>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</si>
  <si>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</si>
  <si>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</si>
  <si>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</si>
  <si>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</si>
  <si>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</si>
  <si>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</si>
  <si>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</si>
  <si>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</si>
  <si>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</si>
  <si>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</si>
  <si>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</si>
  <si>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</si>
  <si>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</si>
  <si>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</si>
  <si>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</si>
  <si>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</si>
  <si>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</si>
  <si>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</si>
  <si>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</si>
  <si>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</si>
  <si>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</si>
  <si>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</si>
  <si>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</si>
  <si>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</si>
  <si>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</si>
  <si>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</si>
  <si>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</si>
  <si>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</si>
  <si>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</si>
  <si>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</si>
  <si>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</si>
  <si>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</si>
  <si>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</si>
  <si>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</si>
  <si>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</si>
  <si>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</si>
  <si>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</si>
  <si>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</si>
  <si>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</si>
  <si>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</si>
  <si>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</si>
  <si>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</si>
  <si>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</si>
  <si>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</si>
  <si>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</si>
  <si>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</si>
  <si>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</si>
  <si>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</si>
  <si>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</si>
  <si>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</si>
  <si>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</si>
  <si>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</si>
  <si>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</si>
  <si>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</si>
  <si>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</si>
  <si>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</si>
  <si>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</si>
  <si>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</si>
  <si>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</si>
  <si>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</si>
  <si>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</si>
  <si>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</si>
  <si>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</si>
  <si>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</si>
  <si>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</si>
  <si>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</si>
  <si>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</si>
  <si>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</si>
  <si>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</si>
  <si>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</si>
  <si>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</si>
  <si>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</si>
  <si>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</si>
  <si>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</si>
  <si>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</si>
  <si>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</si>
  <si>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</si>
  <si>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</si>
  <si>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</si>
  <si>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</si>
  <si>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</si>
  <si>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</si>
  <si>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</si>
  <si>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</si>
  <si>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</si>
  <si>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</si>
  <si>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</si>
  <si>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</si>
  <si>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</si>
  <si>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</si>
  <si>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</si>
  <si>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</si>
  <si>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</si>
  <si>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</si>
  <si>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</si>
  <si>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</si>
  <si>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</si>
  <si>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</si>
  <si>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</si>
  <si>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</si>
  <si>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</si>
  <si>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</si>
  <si>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</si>
  <si>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</si>
  <si>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</si>
  <si>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</si>
  <si>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</si>
  <si>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</si>
  <si>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</si>
  <si>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</si>
  <si>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</si>
  <si>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</si>
  <si>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</si>
  <si>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</si>
  <si>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</si>
  <si>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</si>
  <si>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</si>
  <si>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</si>
  <si>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</si>
  <si>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</si>
  <si>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</si>
  <si>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</si>
  <si>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</si>
  <si>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</si>
  <si>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</si>
  <si>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</si>
  <si>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</si>
  <si>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</si>
  <si>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</si>
  <si>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</si>
  <si>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</si>
  <si>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</si>
  <si>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</si>
  <si>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</si>
  <si>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</si>
  <si>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</si>
  <si>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</si>
  <si>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</si>
  <si>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</si>
  <si>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</si>
  <si>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</si>
  <si>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</si>
  <si>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</si>
  <si>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</si>
  <si>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</si>
  <si>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</si>
  <si>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</si>
  <si>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</si>
  <si>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</si>
  <si>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</si>
  <si>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</si>
  <si>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</si>
  <si>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</si>
  <si>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</si>
  <si>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</si>
  <si>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</si>
  <si>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</si>
  <si>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</si>
  <si>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</si>
  <si>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</si>
  <si>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</si>
  <si>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</si>
  <si>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</si>
  <si>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</si>
  <si>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</si>
  <si>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</si>
  <si>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</si>
  <si>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</si>
  <si>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</si>
  <si>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</si>
  <si>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</si>
  <si>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</si>
  <si>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</si>
  <si>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</si>
  <si>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</si>
  <si>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</si>
  <si>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</si>
  <si>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</si>
  <si>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</si>
  <si>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</si>
  <si>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</si>
  <si>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</si>
  <si>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</si>
  <si>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</si>
  <si>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</si>
  <si>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</si>
  <si>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</si>
  <si>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</si>
  <si>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</si>
  <si>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</si>
  <si>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</si>
  <si>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</si>
  <si>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</si>
  <si>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</si>
  <si>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</si>
  <si>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</si>
  <si>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</si>
  <si>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</si>
  <si>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</si>
  <si>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</si>
  <si>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</si>
  <si>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</si>
  <si>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</si>
  <si>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</si>
  <si>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</si>
  <si>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</si>
  <si>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</si>
  <si>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</si>
  <si>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</si>
  <si>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</si>
  <si>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</si>
  <si>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</si>
  <si>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</si>
  <si>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</si>
  <si>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</si>
  <si>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</si>
  <si>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</si>
  <si>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</si>
  <si>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</si>
  <si>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</si>
  <si>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</si>
  <si>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</si>
  <si>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</si>
  <si>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</si>
  <si>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</si>
  <si>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</si>
  <si>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</si>
  <si>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</si>
  <si>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</si>
  <si>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</si>
  <si>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</si>
  <si>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</si>
  <si>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</si>
  <si>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</si>
  <si>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</si>
  <si>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</si>
  <si>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</si>
  <si>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</si>
  <si>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</si>
  <si>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</si>
  <si>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</si>
  <si>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</si>
  <si>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</si>
  <si>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</si>
  <si>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</si>
  <si>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</si>
  <si>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</si>
  <si>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</si>
  <si>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</si>
  <si>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</si>
  <si>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</si>
  <si>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</si>
  <si>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</si>
  <si>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</si>
  <si>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</si>
  <si>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</si>
  <si>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</si>
  <si>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</si>
  <si>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</si>
  <si>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</si>
  <si>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</si>
  <si>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</si>
  <si>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</si>
  <si>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</si>
  <si>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</si>
  <si>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</si>
  <si>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</si>
  <si>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</si>
  <si>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</si>
  <si>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</si>
  <si>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</si>
  <si>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</si>
  <si>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</si>
  <si>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</si>
  <si>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</si>
  <si>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</si>
  <si>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</si>
  <si>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</si>
  <si>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</si>
  <si>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</si>
  <si>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</si>
  <si>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</si>
  <si>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</si>
  <si>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</si>
  <si>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</si>
  <si>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</si>
  <si>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</si>
  <si>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</si>
  <si>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</si>
  <si>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</si>
  <si>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</si>
  <si>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</si>
  <si>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</si>
  <si>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</si>
  <si>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</si>
  <si>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</si>
  <si>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</si>
  <si>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</si>
  <si>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</si>
  <si>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</si>
  <si>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</si>
  <si>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</si>
  <si>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</si>
  <si>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</si>
  <si>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</si>
  <si>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</si>
  <si>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</si>
  <si>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</si>
  <si>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</si>
  <si>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</si>
  <si>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</si>
  <si>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</si>
  <si>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</si>
  <si>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</si>
  <si>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</si>
  <si>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</si>
  <si>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</si>
  <si>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</si>
  <si>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</si>
  <si>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</si>
  <si>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</si>
  <si>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</si>
  <si>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</si>
  <si>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</si>
  <si>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</si>
  <si>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</si>
  <si>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</si>
  <si>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</si>
  <si>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</si>
  <si>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</si>
  <si>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</si>
  <si>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</si>
  <si>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</si>
  <si>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</si>
  <si>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</si>
  <si>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</si>
  <si>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</si>
  <si>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</si>
  <si>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</si>
  <si>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</si>
  <si>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</si>
  <si>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</si>
  <si>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</si>
  <si>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</si>
  <si>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</si>
  <si>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</si>
  <si>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</si>
  <si>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</si>
  <si>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</si>
  <si>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</si>
  <si>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</si>
  <si>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</si>
  <si>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</si>
  <si>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</si>
  <si>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</si>
  <si>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</si>
  <si>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</si>
  <si>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</si>
  <si>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</si>
  <si>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</si>
  <si>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</si>
  <si>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</si>
  <si>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</si>
  <si>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</si>
  <si>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</si>
  <si>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</si>
  <si>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</si>
  <si>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</si>
  <si>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</si>
  <si>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</si>
  <si>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</si>
  <si>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</si>
  <si>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</si>
  <si>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</si>
  <si>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</si>
  <si>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</si>
  <si>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</si>
  <si>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</si>
  <si>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</si>
  <si>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</si>
  <si>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</si>
  <si>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</si>
  <si>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</si>
  <si>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</si>
  <si>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</si>
  <si>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</si>
  <si>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</si>
  <si>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</si>
  <si>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</si>
  <si>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</si>
  <si>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</si>
  <si>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</si>
  <si>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</si>
  <si>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</si>
  <si>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</si>
  <si>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</si>
  <si>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</si>
  <si>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</si>
  <si>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</si>
  <si>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</si>
  <si>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</si>
  <si>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</si>
  <si>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</si>
  <si>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</si>
  <si>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</si>
  <si>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</si>
  <si>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</si>
  <si>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</si>
  <si>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</si>
  <si>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</si>
  <si>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</si>
  <si>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</si>
  <si>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</si>
  <si>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</si>
  <si>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</si>
  <si>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</si>
  <si>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</si>
  <si>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</si>
  <si>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</si>
  <si>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</si>
  <si>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</si>
  <si>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</si>
  <si>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</si>
  <si>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</si>
  <si>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</si>
  <si>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</si>
  <si>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</si>
  <si>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</si>
  <si>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</si>
  <si>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</si>
  <si>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</si>
  <si>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</si>
  <si>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</si>
  <si>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</si>
  <si>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</si>
  <si>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</si>
  <si>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</si>
  <si>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</si>
  <si>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</si>
  <si>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</si>
  <si>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</si>
  <si>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</si>
  <si>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</si>
  <si>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</si>
  <si>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</si>
  <si>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</si>
  <si>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</si>
  <si>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</si>
  <si>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</si>
  <si>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</si>
  <si>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</si>
  <si>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</si>
  <si>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</si>
  <si>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</si>
  <si>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</si>
  <si>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</si>
  <si>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</si>
  <si>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</si>
  <si>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</si>
  <si>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</si>
  <si>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</si>
  <si>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</si>
  <si>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</si>
  <si>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</si>
  <si>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</si>
  <si>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</si>
  <si>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</si>
  <si>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</si>
  <si>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</si>
  <si>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</si>
  <si>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</si>
  <si>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</si>
  <si>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</si>
  <si>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</si>
  <si>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</si>
  <si>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</si>
  <si>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</si>
  <si>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</si>
  <si>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</si>
  <si>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</si>
  <si>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</si>
  <si>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</si>
  <si>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</si>
  <si>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</si>
  <si>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</si>
  <si>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</si>
  <si>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</si>
  <si>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</si>
  <si>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</si>
  <si>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</si>
  <si>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</si>
  <si>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</si>
  <si>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</si>
  <si>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</si>
  <si>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</si>
  <si>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</si>
  <si>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</si>
  <si>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</si>
  <si>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</si>
  <si>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</si>
  <si>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</si>
  <si>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</si>
  <si>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</si>
  <si>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</si>
  <si>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</si>
  <si>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</si>
  <si>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</si>
  <si>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</si>
  <si>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</si>
  <si>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</si>
  <si>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</si>
  <si>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</si>
  <si>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</si>
  <si>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</si>
  <si>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</si>
  <si>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</si>
  <si>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</si>
  <si>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</si>
  <si>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</si>
  <si>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</si>
  <si>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</si>
  <si>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</si>
  <si>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</si>
  <si>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</si>
  <si>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</si>
  <si>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</si>
  <si>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</si>
  <si>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</si>
  <si>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</si>
  <si>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</si>
  <si>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</si>
  <si>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</si>
  <si>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</si>
  <si>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</si>
  <si>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</si>
  <si>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</si>
  <si>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</si>
  <si>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</si>
  <si>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</si>
  <si>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</si>
  <si>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</si>
  <si>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</si>
  <si>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</si>
  <si>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</si>
  <si>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</si>
  <si>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</si>
  <si>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</si>
  <si>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</si>
  <si>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</si>
  <si>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</si>
  <si>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</si>
  <si>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</si>
  <si>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</si>
  <si>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</si>
  <si>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</si>
  <si>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</si>
  <si>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</si>
  <si>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</si>
  <si>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</si>
  <si>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</si>
  <si>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</si>
  <si>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</si>
  <si>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</si>
  <si>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</si>
  <si>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</si>
  <si>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</si>
  <si>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</si>
  <si>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</si>
  <si>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</si>
  <si>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</si>
  <si>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</si>
  <si>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</si>
  <si>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</si>
  <si>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</si>
  <si>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</si>
  <si>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</si>
  <si>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</si>
  <si>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</si>
  <si>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</si>
  <si>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</si>
  <si>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</si>
  <si>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</si>
  <si>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</si>
  <si>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</si>
  <si>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</si>
  <si>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</si>
  <si>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</si>
  <si>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</si>
  <si>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</si>
  <si>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</si>
  <si>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</si>
  <si>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</si>
  <si>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</si>
  <si>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</si>
  <si>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</si>
  <si>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</si>
  <si>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</si>
  <si>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</si>
  <si>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</si>
  <si>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</si>
  <si>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</si>
  <si>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</si>
  <si>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</si>
  <si>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</si>
  <si>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</si>
  <si>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</si>
  <si>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</si>
  <si>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</si>
  <si>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</si>
  <si>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</si>
  <si>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</si>
  <si>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</si>
  <si>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</si>
  <si>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</si>
  <si>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</si>
  <si>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</si>
  <si>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</si>
  <si>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</si>
  <si>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</si>
  <si>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</si>
  <si>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</si>
  <si>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</si>
  <si>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</si>
  <si>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</si>
  <si>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</si>
  <si>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</si>
  <si>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</si>
  <si>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</si>
  <si>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</si>
  <si>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</si>
  <si>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</si>
  <si>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</si>
  <si>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</si>
  <si>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</si>
  <si>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</si>
  <si>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</si>
  <si>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</si>
  <si>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</si>
  <si>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</si>
  <si>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</si>
  <si>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</si>
  <si>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</si>
  <si>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</si>
  <si>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</si>
  <si>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</si>
  <si>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</si>
  <si>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</si>
  <si>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</si>
  <si>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</si>
  <si>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</si>
  <si>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</si>
  <si>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</si>
  <si>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</si>
  <si>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</si>
  <si>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</si>
  <si>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</si>
  <si>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</si>
  <si>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</si>
  <si>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</si>
  <si>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</si>
  <si>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</si>
  <si>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</si>
  <si>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</si>
  <si>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</si>
  <si>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</si>
  <si>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</si>
  <si>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</si>
  <si>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</si>
  <si>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</si>
  <si>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</si>
  <si>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</si>
  <si>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</si>
  <si>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</si>
  <si>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</si>
  <si>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</si>
  <si>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</si>
  <si>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</si>
  <si>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</si>
  <si>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</si>
  <si>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</si>
  <si>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</si>
  <si>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</si>
  <si>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</si>
  <si>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</si>
  <si>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</si>
  <si>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</si>
  <si>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</si>
  <si>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</si>
  <si>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</si>
  <si>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</si>
  <si>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</si>
  <si>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</si>
  <si>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</si>
  <si>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</si>
  <si>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</si>
  <si>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</si>
  <si>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</si>
  <si>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</si>
  <si>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</si>
  <si>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</si>
  <si>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</si>
  <si>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</si>
  <si>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</si>
  <si>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</si>
  <si>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</si>
  <si>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</si>
  <si>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</si>
  <si>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</si>
  <si>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</si>
  <si>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</si>
  <si>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</si>
  <si>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</si>
  <si>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</si>
  <si>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</si>
  <si>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</si>
  <si>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</si>
  <si>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</si>
  <si>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</si>
  <si>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</si>
  <si>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</si>
  <si>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</si>
  <si>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</si>
  <si>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</si>
  <si>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</si>
  <si>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</si>
  <si>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</si>
  <si>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</si>
  <si>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</si>
  <si>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</si>
  <si>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</si>
  <si>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</si>
  <si>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</si>
  <si>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</si>
  <si>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</si>
  <si>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</si>
  <si>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</si>
  <si>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</si>
  <si>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</si>
  <si>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</si>
  <si>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</si>
  <si>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</si>
  <si>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</si>
  <si>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</si>
  <si>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</si>
  <si>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</si>
  <si>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</si>
  <si>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</si>
  <si>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</si>
  <si>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</si>
  <si>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</si>
  <si>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</si>
  <si>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</si>
  <si>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</si>
  <si>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</si>
  <si>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</si>
  <si>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</si>
  <si>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</si>
  <si>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</si>
  <si>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</si>
  <si>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</si>
  <si>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</si>
  <si>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</si>
  <si>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</si>
  <si>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</si>
  <si>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</si>
  <si>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</si>
  <si>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</si>
  <si>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</si>
  <si>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</si>
  <si>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</si>
  <si>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</si>
  <si>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</si>
  <si>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</si>
  <si>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</si>
  <si>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</si>
  <si>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</si>
  <si>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</si>
  <si>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</si>
  <si>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</si>
  <si>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</si>
  <si>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</si>
  <si>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</si>
  <si>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</si>
  <si>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</si>
  <si>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</si>
  <si>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</si>
  <si>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</si>
  <si>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</si>
  <si>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</si>
  <si>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</si>
  <si>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</si>
  <si>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</si>
  <si>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</si>
  <si>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</si>
  <si>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</si>
  <si>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</si>
  <si>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</si>
  <si>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</si>
  <si>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</si>
  <si>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</si>
  <si>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</si>
  <si>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</si>
  <si>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</si>
  <si>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</si>
  <si>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</si>
  <si>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</si>
  <si>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</si>
  <si>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</si>
  <si>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</si>
  <si>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</si>
  <si>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</si>
  <si>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</si>
  <si>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</si>
  <si>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</si>
  <si>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</si>
  <si>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</si>
  <si>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</si>
  <si>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</si>
  <si>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</si>
  <si>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</si>
  <si>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</si>
  <si>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</si>
  <si>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</si>
  <si>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</si>
  <si>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</si>
  <si>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</si>
  <si>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</si>
  <si>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</si>
  <si>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</si>
  <si>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</si>
  <si>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</si>
  <si>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</si>
  <si>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</si>
  <si>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</si>
  <si>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</si>
  <si>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</si>
  <si>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</si>
  <si>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</si>
  <si>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</si>
  <si>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</si>
  <si>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</si>
  <si>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</si>
  <si>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</si>
  <si>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</si>
  <si>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</si>
  <si>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</si>
  <si>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</si>
  <si>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</si>
  <si>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</si>
  <si>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</si>
  <si>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</si>
  <si>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</si>
  <si>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</si>
  <si>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</si>
  <si>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</si>
  <si>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</si>
  <si>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</si>
  <si>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</si>
  <si>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</si>
  <si>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</si>
  <si>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</si>
  <si>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</si>
  <si>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</si>
  <si>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</si>
  <si>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</si>
  <si>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</si>
  <si>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</si>
  <si>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</si>
  <si>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</si>
  <si>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</si>
  <si>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</si>
  <si>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</si>
  <si>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</si>
  <si>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</si>
  <si>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</si>
  <si>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</si>
  <si>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</si>
  <si>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</si>
  <si>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</si>
  <si>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</si>
  <si>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</si>
  <si>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</si>
  <si>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</si>
  <si>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</si>
  <si>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</si>
  <si>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</si>
  <si>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</si>
  <si>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</si>
  <si>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</si>
  <si>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</si>
  <si>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</si>
  <si>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</si>
  <si>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</si>
  <si>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</si>
  <si>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</si>
  <si>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</si>
  <si>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</si>
  <si>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</si>
  <si>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</si>
  <si>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</si>
  <si>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</si>
  <si>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</si>
  <si>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</si>
  <si>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</si>
  <si>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</si>
  <si>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</si>
  <si>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</si>
  <si>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</si>
  <si>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</si>
  <si>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</si>
  <si>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</si>
  <si>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</si>
  <si>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</si>
  <si>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</si>
  <si>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</si>
  <si>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</si>
  <si>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</si>
  <si>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</si>
  <si>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</si>
  <si>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</si>
  <si>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</si>
  <si>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</si>
  <si>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</si>
  <si>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</si>
  <si>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</si>
  <si>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</si>
  <si>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</si>
  <si>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</si>
  <si>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</si>
  <si>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</si>
  <si>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</si>
  <si>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</si>
  <si>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</si>
  <si>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</si>
  <si>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</si>
  <si>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</si>
  <si>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</si>
  <si>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</si>
  <si>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</si>
  <si>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</si>
  <si>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</si>
  <si>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</si>
  <si>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</si>
  <si>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</si>
  <si>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</si>
  <si>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</si>
  <si>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</si>
  <si>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</si>
  <si>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</si>
  <si>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</si>
  <si>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</si>
  <si>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</si>
  <si>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</si>
  <si>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</si>
  <si>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</si>
  <si>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</si>
  <si>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</si>
  <si>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</si>
  <si>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</si>
  <si>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</si>
  <si>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</si>
  <si>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</si>
  <si>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</si>
  <si>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</si>
  <si>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</si>
  <si>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</si>
  <si>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</si>
  <si>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</si>
  <si>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</si>
  <si>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</si>
  <si>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</si>
  <si>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</si>
  <si>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</si>
  <si>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</si>
  <si>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</si>
  <si>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</si>
  <si>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</si>
  <si>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</si>
  <si>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</si>
  <si>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</si>
  <si>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</si>
  <si>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</si>
  <si>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</si>
  <si>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</si>
  <si>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</si>
  <si>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</si>
  <si>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</si>
  <si>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</si>
  <si>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</si>
  <si>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</si>
  <si>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</si>
  <si>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</si>
  <si>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</si>
  <si>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</si>
  <si>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</si>
  <si>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</si>
  <si>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</si>
  <si>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</si>
  <si>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</si>
  <si>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</si>
  <si>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</si>
  <si>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</si>
  <si>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</si>
  <si>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</si>
  <si>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</si>
  <si>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</si>
  <si>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</si>
  <si>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</si>
  <si>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</si>
  <si>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</si>
  <si>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</si>
  <si>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</si>
  <si>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</si>
  <si>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</si>
  <si>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</si>
  <si>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</si>
  <si>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</si>
  <si>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</si>
  <si>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</si>
  <si>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</si>
  <si>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</si>
  <si>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</si>
  <si>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</si>
  <si>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</si>
  <si>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</si>
  <si>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</si>
  <si>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</si>
  <si>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</si>
  <si>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</si>
  <si>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</si>
  <si>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</si>
  <si>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</si>
  <si>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</si>
  <si>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</si>
  <si>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</si>
  <si>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</si>
  <si>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</si>
  <si>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</si>
  <si>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</si>
  <si>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</si>
  <si>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</si>
  <si>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</si>
  <si>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</si>
  <si>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</si>
  <si>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</si>
  <si>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</si>
  <si>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</si>
  <si>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</si>
  <si>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</si>
  <si>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</si>
  <si>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</si>
  <si>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</si>
  <si>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</si>
  <si>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</si>
  <si>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</si>
  <si>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</si>
  <si>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</si>
  <si>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</si>
  <si>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</si>
  <si>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</si>
  <si>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</si>
  <si>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</si>
  <si>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</si>
  <si>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</si>
  <si>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</si>
  <si>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</si>
  <si>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</si>
  <si>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</si>
  <si>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</si>
  <si>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</si>
  <si>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</si>
  <si>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</si>
  <si>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</si>
  <si>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</si>
  <si>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</si>
  <si>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</si>
  <si>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</si>
  <si>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</si>
  <si>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</si>
  <si>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</si>
  <si>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</si>
  <si>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</si>
  <si>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</si>
  <si>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</si>
  <si>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</si>
  <si>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</si>
  <si>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</si>
  <si>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</si>
  <si>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</si>
  <si>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</si>
  <si>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</si>
  <si>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</si>
  <si>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</si>
  <si>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</si>
  <si>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</si>
  <si>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</si>
  <si>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</si>
  <si>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</si>
  <si>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</si>
  <si>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</si>
  <si>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</si>
  <si>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</si>
  <si>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</si>
  <si>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</si>
  <si>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</si>
  <si>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</si>
  <si>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</si>
  <si>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</si>
  <si>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</si>
  <si>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</si>
  <si>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</si>
  <si>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</si>
  <si>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</si>
  <si>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</si>
  <si>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</si>
  <si>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</si>
  <si>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</si>
  <si>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</si>
  <si>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</si>
  <si>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</si>
  <si>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</si>
  <si>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</si>
  <si>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</si>
  <si>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</si>
  <si>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</si>
  <si>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</si>
  <si>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</si>
  <si>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</si>
  <si>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</si>
  <si>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</si>
  <si>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</si>
  <si>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</si>
  <si>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</si>
  <si>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</si>
  <si>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</si>
  <si>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</si>
  <si>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</si>
  <si>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</si>
  <si>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</si>
  <si>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</si>
  <si>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</si>
  <si>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</si>
  <si>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</si>
  <si>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</si>
  <si>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</si>
  <si>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</si>
  <si>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</si>
  <si>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</si>
  <si>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</si>
  <si>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</si>
  <si>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</si>
  <si>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</si>
  <si>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</si>
  <si>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</si>
  <si>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</si>
  <si>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</si>
  <si>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</si>
  <si>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</si>
  <si>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</si>
  <si>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</si>
  <si>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</si>
  <si>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</si>
  <si>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</si>
  <si>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</si>
  <si>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</si>
  <si>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</si>
  <si>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</si>
  <si>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</si>
  <si>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</si>
  <si>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</si>
  <si>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</si>
  <si>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</si>
  <si>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</si>
  <si>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</si>
  <si>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</si>
  <si>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</si>
  <si>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</si>
  <si>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</si>
  <si>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</si>
  <si>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</si>
  <si>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</si>
  <si>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</si>
  <si>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</si>
  <si>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</si>
  <si>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</si>
  <si>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</si>
  <si>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</si>
  <si>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</si>
  <si>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</si>
  <si>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</si>
  <si>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</si>
  <si>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</si>
  <si>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</si>
  <si>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</si>
  <si>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</si>
  <si>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</si>
  <si>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</si>
  <si>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</si>
  <si>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</si>
  <si>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</si>
  <si>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</si>
  <si>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</si>
  <si>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</si>
  <si>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</si>
  <si>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</si>
  <si>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</si>
  <si>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</si>
  <si>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</si>
  <si>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</si>
  <si>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</si>
  <si>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</si>
  <si>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</si>
  <si>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</si>
  <si>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</si>
  <si>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</si>
  <si>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</si>
  <si>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</si>
  <si>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</si>
  <si>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</si>
  <si>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</si>
  <si>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</si>
  <si>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</si>
  <si>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</si>
  <si>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</si>
  <si>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</si>
  <si>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</si>
  <si>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</si>
  <si>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</si>
  <si>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</si>
  <si>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</si>
  <si>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</si>
  <si>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</si>
  <si>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</si>
  <si>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</si>
  <si>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</si>
  <si>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</si>
  <si>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</si>
  <si>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</si>
  <si>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</si>
  <si>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</si>
  <si>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</si>
  <si>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</si>
  <si>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</si>
  <si>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</si>
  <si>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</si>
  <si>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</si>
  <si>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</si>
  <si>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</si>
  <si>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</si>
  <si>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</si>
  <si>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</si>
  <si>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</si>
  <si>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</si>
  <si>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</si>
  <si>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</si>
  <si>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</si>
  <si>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</si>
  <si>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</si>
  <si>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</si>
  <si>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</si>
  <si>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</si>
  <si>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</si>
  <si>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</si>
  <si>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</si>
  <si>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</si>
  <si>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</si>
  <si>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</si>
  <si>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</si>
  <si>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</si>
  <si>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</si>
  <si>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</si>
  <si>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</si>
  <si>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</si>
  <si>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</si>
  <si>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</si>
  <si>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</si>
  <si>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</si>
  <si>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</si>
  <si>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</si>
  <si>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</si>
  <si>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</si>
  <si>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</si>
  <si>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</si>
  <si>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</si>
  <si>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</si>
  <si>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</si>
  <si>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</si>
  <si>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</si>
  <si>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</si>
  <si>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</si>
  <si>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</si>
  <si>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</si>
  <si>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</si>
  <si>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</si>
  <si>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</si>
  <si>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</si>
  <si>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</si>
  <si>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</si>
  <si>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</si>
  <si>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</si>
  <si>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</si>
  <si>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</si>
  <si>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</si>
  <si>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</si>
  <si>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</si>
  <si>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</si>
  <si>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</si>
  <si>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</si>
  <si>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</si>
  <si>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</si>
  <si>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</si>
  <si>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</si>
  <si>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</si>
  <si>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</si>
  <si>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</si>
  <si>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</si>
  <si>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</si>
  <si>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</si>
  <si>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</si>
  <si>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</si>
  <si>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</si>
  <si>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</si>
  <si>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</si>
  <si>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</si>
  <si>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</si>
  <si>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</si>
  <si>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</si>
  <si>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</si>
  <si>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</si>
  <si>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</si>
  <si>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</si>
  <si>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</si>
  <si>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</si>
  <si>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</si>
  <si>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</si>
  <si>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</si>
  <si>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</si>
  <si>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</si>
  <si>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</si>
  <si>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</si>
  <si>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</si>
  <si>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</si>
  <si>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</si>
  <si>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</si>
  <si>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</si>
  <si>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</si>
  <si>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</si>
  <si>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</si>
  <si>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</si>
  <si>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</si>
  <si>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</si>
  <si>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</si>
  <si>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</si>
  <si>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</si>
  <si>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</si>
  <si>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</si>
  <si>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</si>
  <si>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</si>
  <si>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</si>
  <si>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</si>
  <si>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</si>
  <si>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</si>
  <si>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</si>
  <si>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</si>
  <si>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</si>
  <si>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</si>
  <si>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</si>
  <si>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</si>
  <si>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</si>
  <si>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</si>
  <si>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</si>
  <si>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</si>
  <si>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</si>
  <si>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</si>
  <si>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</si>
  <si>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</si>
  <si>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</si>
  <si>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</si>
  <si>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</si>
  <si>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</si>
  <si>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</si>
  <si>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</si>
  <si>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</si>
  <si>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</si>
  <si>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</si>
  <si>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</si>
  <si>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</si>
  <si>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</si>
  <si>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</si>
  <si>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</si>
  <si>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</si>
  <si>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</si>
  <si>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</si>
  <si>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</si>
  <si>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</si>
  <si>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</si>
  <si>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</si>
  <si>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</si>
  <si>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</si>
  <si>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</si>
  <si>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</si>
  <si>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</si>
  <si>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</si>
  <si>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</si>
  <si>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</si>
  <si>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</si>
  <si>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</si>
  <si>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</si>
  <si>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</si>
  <si>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</si>
  <si>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</si>
  <si>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</si>
  <si>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</si>
  <si>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</si>
  <si>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</si>
  <si>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</si>
  <si>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</si>
  <si>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</si>
  <si>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</si>
  <si>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</si>
  <si>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</si>
  <si>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</si>
  <si>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</si>
  <si>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</si>
  <si>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</si>
  <si>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</si>
  <si>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</si>
  <si>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</si>
  <si>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</si>
  <si>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</si>
  <si>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</si>
  <si>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</si>
  <si>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</si>
  <si>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</si>
  <si>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</si>
  <si>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</si>
  <si>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</si>
  <si>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</si>
  <si>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</si>
  <si>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</si>
  <si>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</si>
  <si>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</si>
  <si>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</si>
  <si>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</si>
  <si>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</si>
  <si>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</si>
  <si>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</si>
  <si>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</si>
  <si>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</si>
  <si>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</si>
  <si>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</si>
  <si>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</si>
  <si>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</si>
  <si>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</si>
  <si>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</si>
  <si>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</si>
  <si>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</si>
  <si>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</si>
  <si>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</si>
  <si>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</si>
  <si>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</si>
  <si>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</si>
  <si>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</si>
  <si>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</si>
  <si>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</si>
  <si>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</si>
  <si>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</si>
  <si>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</si>
  <si>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</si>
  <si>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</si>
  <si>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</si>
  <si>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</si>
  <si>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</si>
  <si>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</si>
  <si>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</si>
  <si>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</si>
  <si>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</si>
  <si>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</si>
  <si>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</si>
  <si>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</si>
  <si>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</si>
  <si>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</si>
  <si>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</si>
  <si>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</si>
  <si>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</si>
  <si>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</si>
  <si>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</si>
  <si>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</si>
  <si>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</si>
  <si>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</si>
  <si>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</si>
  <si>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</si>
  <si>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</si>
  <si>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</si>
  <si>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</si>
  <si>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</si>
  <si>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</si>
  <si>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</si>
  <si>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</si>
  <si>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</si>
  <si>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</si>
  <si>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</si>
  <si>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</si>
  <si>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</si>
  <si>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</si>
  <si>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</si>
  <si>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</si>
  <si>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</si>
  <si>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</si>
  <si>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</si>
  <si>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</si>
  <si>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</si>
  <si>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</si>
  <si>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</si>
  <si>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</si>
  <si>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</si>
  <si>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</si>
  <si>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</si>
  <si>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</si>
  <si>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</si>
  <si>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</si>
  <si>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</si>
  <si>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</si>
  <si>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</si>
  <si>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</si>
  <si>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</si>
  <si>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</si>
  <si>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</si>
  <si>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</si>
  <si>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</si>
  <si>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</si>
  <si>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</si>
  <si>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</si>
  <si>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</si>
  <si>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</si>
  <si>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</si>
  <si>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</si>
  <si>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</si>
  <si>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</si>
  <si>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</si>
  <si>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</si>
  <si>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</si>
  <si>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</si>
  <si>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</si>
  <si>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</si>
  <si>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</si>
  <si>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</si>
  <si>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</si>
  <si>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</si>
  <si>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</si>
  <si>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</si>
  <si>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</si>
  <si>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</si>
  <si>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</si>
  <si>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</si>
  <si>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</si>
  <si>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</si>
  <si>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</si>
  <si>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</si>
  <si>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</si>
  <si>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</si>
  <si>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</si>
  <si>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</si>
  <si>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</si>
  <si>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</si>
  <si>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</si>
  <si>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</si>
  <si>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</si>
  <si>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</si>
  <si>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</si>
  <si>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</si>
  <si>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</si>
  <si>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</si>
  <si>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</si>
  <si>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</si>
  <si>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</si>
  <si>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</si>
  <si>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</si>
  <si>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</si>
  <si>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</si>
  <si>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</si>
  <si>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</si>
  <si>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</si>
  <si>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</si>
  <si>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</si>
  <si>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</si>
  <si>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</si>
  <si>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</si>
  <si>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</si>
  <si>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</si>
  <si>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</si>
  <si>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</si>
  <si>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</si>
  <si>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</si>
  <si>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</si>
  <si>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</si>
  <si>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</si>
  <si>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</si>
  <si>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</si>
  <si>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</si>
  <si>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</si>
  <si>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</si>
  <si>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</si>
  <si>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</si>
  <si>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</si>
  <si>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</si>
  <si>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</si>
  <si>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</si>
  <si>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</si>
  <si>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</si>
  <si>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</si>
  <si>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</si>
  <si>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</si>
  <si>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</si>
  <si>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</si>
  <si>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</si>
  <si>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</si>
  <si>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</si>
  <si>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</si>
  <si>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</si>
  <si>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</si>
  <si>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</si>
  <si>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</si>
  <si>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</si>
  <si>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</si>
  <si>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</si>
  <si>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</si>
  <si>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</si>
  <si>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</si>
  <si>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</si>
  <si>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</si>
  <si>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</si>
  <si>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</si>
  <si>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</si>
  <si>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</si>
  <si>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</si>
  <si>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</si>
  <si>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</si>
  <si>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</si>
  <si>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</si>
  <si>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</si>
  <si>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</si>
  <si>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</si>
  <si>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</si>
  <si>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</si>
  <si>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</si>
  <si>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</si>
  <si>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</si>
  <si>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</si>
  <si>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</si>
  <si>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</si>
  <si>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</si>
  <si>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</si>
  <si>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</si>
  <si>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</si>
  <si>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</si>
  <si>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</si>
  <si>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</si>
  <si>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</si>
  <si>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</si>
  <si>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</si>
  <si>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</si>
  <si>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</si>
  <si>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</si>
  <si>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</si>
  <si>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</si>
  <si>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</si>
  <si>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</si>
  <si>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</si>
  <si>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</si>
  <si>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</si>
  <si>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</si>
  <si>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</si>
  <si>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</si>
  <si>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</si>
  <si>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</si>
  <si>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</si>
  <si>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</si>
  <si>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</si>
  <si>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</si>
  <si>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</si>
  <si>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</si>
  <si>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</si>
  <si>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</si>
  <si>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</si>
  <si>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</si>
  <si>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</si>
  <si>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</si>
  <si>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</si>
  <si>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</si>
  <si>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</si>
  <si>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</si>
  <si>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</si>
  <si>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</si>
  <si>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</si>
  <si>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</si>
  <si>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</si>
  <si>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</si>
  <si>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</si>
  <si>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</si>
  <si>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</si>
  <si>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</si>
  <si>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</si>
  <si>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</si>
  <si>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</si>
  <si>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</si>
  <si>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</si>
  <si>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</si>
  <si>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</si>
  <si>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</si>
  <si>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</si>
  <si>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</si>
  <si>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</si>
  <si>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</si>
  <si>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</si>
  <si>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</si>
  <si>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</si>
  <si>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</si>
  <si>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</si>
  <si>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</si>
  <si>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</si>
  <si>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</si>
  <si>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</si>
  <si>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</si>
  <si>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</si>
  <si>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</si>
  <si>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</si>
  <si>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</si>
  <si>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</si>
  <si>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</si>
  <si>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</si>
  <si>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</si>
  <si>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</si>
  <si>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</si>
  <si>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</si>
  <si>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</si>
  <si>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</si>
  <si>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</si>
  <si>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</si>
  <si>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</si>
  <si>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</si>
  <si>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</si>
  <si>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</si>
  <si>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</si>
  <si>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</si>
  <si>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</si>
  <si>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</si>
  <si>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</si>
  <si>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</si>
  <si>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</si>
  <si>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</si>
  <si>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</si>
  <si>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</si>
  <si>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</si>
  <si>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</si>
  <si>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</si>
  <si>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</si>
  <si>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</si>
  <si>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</si>
  <si>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</si>
  <si>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</si>
  <si>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</si>
  <si>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</si>
  <si>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</si>
  <si>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</si>
  <si>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</si>
  <si>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</si>
  <si>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</si>
  <si>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</si>
  <si>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</si>
  <si>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</si>
  <si>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</si>
  <si>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</si>
  <si>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</si>
  <si>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</si>
  <si>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</si>
  <si>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</si>
  <si>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</si>
  <si>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</si>
  <si>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</si>
  <si>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</si>
  <si>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</si>
  <si>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</si>
  <si>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</si>
  <si>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</si>
  <si>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</si>
  <si>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</si>
  <si>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</si>
  <si>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</si>
  <si>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</si>
  <si>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</si>
  <si>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</si>
  <si>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</si>
  <si>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</si>
  <si>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</si>
  <si>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</si>
  <si>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</si>
  <si>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</si>
  <si>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</si>
  <si>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</si>
  <si>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</si>
  <si>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</si>
  <si>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</si>
  <si>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</si>
  <si>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</si>
  <si>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</si>
  <si>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</si>
  <si>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</si>
  <si>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</si>
  <si>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</si>
  <si>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</si>
  <si>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</si>
  <si>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</si>
  <si>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</si>
  <si>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</si>
  <si>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</si>
  <si>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</si>
  <si>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</si>
  <si>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</si>
  <si>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</si>
  <si>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</si>
  <si>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</si>
  <si>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</si>
  <si>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</si>
  <si>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</si>
  <si>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</si>
  <si>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</si>
  <si>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</si>
  <si>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</si>
  <si>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</si>
  <si>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</si>
  <si>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</si>
  <si>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</si>
  <si>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</si>
  <si>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</si>
  <si>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</si>
  <si>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</si>
  <si>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</si>
  <si>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</si>
  <si>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</si>
  <si>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</si>
  <si>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</si>
  <si>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</si>
  <si>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</si>
  <si>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</si>
  <si>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</si>
  <si>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</si>
  <si>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</si>
  <si>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</si>
  <si>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</si>
  <si>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</si>
  <si>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</si>
  <si>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</si>
  <si>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</si>
  <si>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</si>
  <si>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</si>
  <si>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</si>
  <si>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</si>
  <si>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</si>
  <si>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</si>
  <si>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</si>
  <si>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</si>
  <si>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</si>
  <si>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</si>
  <si>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</si>
  <si>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</si>
  <si>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</si>
  <si>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</si>
  <si>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</si>
  <si>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</si>
  <si>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</si>
  <si>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</si>
  <si>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</si>
  <si>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</si>
  <si>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</si>
  <si>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</si>
  <si>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</si>
  <si>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</si>
  <si>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</si>
  <si>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</si>
  <si>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</si>
  <si>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</si>
  <si>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</si>
  <si>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</si>
  <si>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</si>
  <si>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</si>
  <si>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</si>
  <si>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</si>
  <si>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</si>
  <si>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</si>
  <si>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</si>
  <si>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</si>
  <si>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</si>
  <si>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</si>
  <si>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</si>
  <si>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</si>
  <si>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</si>
  <si>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</si>
  <si>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</si>
  <si>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</si>
  <si>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</si>
  <si>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</si>
  <si>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</si>
  <si>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</si>
  <si>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</si>
  <si>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</si>
  <si>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</si>
  <si>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</si>
  <si>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</si>
  <si>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</si>
  <si>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</si>
  <si>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</si>
  <si>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</si>
  <si>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</si>
  <si>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</si>
  <si>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</si>
  <si>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</si>
  <si>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</si>
  <si>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</si>
  <si>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</si>
  <si>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</si>
  <si>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</si>
  <si>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</si>
  <si>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</si>
  <si>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</si>
  <si>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</si>
  <si>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</si>
  <si>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</si>
  <si>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</si>
  <si>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</si>
  <si>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</si>
  <si>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</si>
  <si>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</si>
  <si>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</si>
  <si>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</si>
  <si>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</si>
  <si>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</si>
  <si>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</si>
  <si>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</si>
  <si>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</si>
  <si>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</si>
  <si>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</si>
  <si>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</si>
  <si>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</si>
  <si>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</si>
  <si>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</si>
  <si>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</si>
  <si>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</si>
  <si>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</si>
  <si>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</si>
  <si>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</si>
  <si>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</si>
  <si>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</si>
  <si>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</si>
  <si>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</si>
  <si>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</si>
  <si>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</si>
  <si>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</si>
  <si>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</si>
  <si>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</si>
  <si>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</si>
  <si>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</si>
  <si>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</si>
  <si>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</si>
  <si>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</si>
  <si>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</si>
  <si>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</si>
  <si>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</si>
  <si>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</si>
  <si>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</si>
  <si>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</si>
  <si>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</si>
  <si>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</si>
  <si>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</si>
  <si>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</si>
  <si>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</si>
  <si>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</si>
  <si>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</si>
  <si>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</si>
  <si>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</si>
  <si>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</si>
  <si>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</si>
  <si>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</si>
  <si>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</si>
  <si>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</si>
  <si>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</si>
  <si>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</si>
  <si>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</si>
  <si>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</si>
  <si>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</si>
  <si>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</si>
  <si>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</si>
  <si>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</si>
  <si>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</si>
  <si>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</si>
  <si>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</si>
  <si>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</si>
  <si>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</si>
  <si>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</si>
  <si>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</si>
  <si>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</si>
  <si>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</si>
  <si>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</si>
  <si>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</si>
  <si>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</si>
  <si>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</si>
  <si>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</si>
  <si>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</si>
  <si>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</si>
  <si>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</si>
  <si>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</si>
  <si>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</si>
  <si>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</si>
  <si>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</si>
  <si>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</si>
  <si>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</si>
  <si>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</si>
  <si>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</si>
  <si>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</si>
  <si>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</si>
  <si>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</si>
  <si>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</si>
  <si>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</si>
  <si>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</si>
  <si>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</si>
  <si>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</si>
  <si>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</si>
  <si>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</si>
  <si>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</si>
  <si>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</si>
  <si>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</si>
  <si>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</si>
  <si>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</si>
  <si>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</si>
  <si>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</si>
  <si>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</si>
  <si>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</si>
  <si>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</si>
  <si>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</si>
  <si>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</si>
  <si>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</si>
  <si>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</si>
  <si>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</si>
  <si>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</si>
  <si>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</si>
  <si>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</si>
  <si>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</si>
  <si>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</si>
  <si>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</si>
  <si>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</si>
  <si>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</si>
  <si>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</si>
  <si>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</si>
  <si>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</si>
  <si>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</si>
  <si>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</si>
  <si>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</si>
  <si>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</si>
  <si>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</si>
  <si>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</si>
  <si>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</si>
  <si>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</si>
  <si>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</si>
  <si>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</si>
  <si>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</si>
  <si>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</si>
  <si>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</si>
  <si>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</si>
  <si>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</si>
  <si>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</si>
  <si>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</si>
  <si>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</si>
  <si>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</si>
  <si>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</si>
  <si>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</si>
  <si>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</si>
  <si>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</si>
  <si>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</si>
  <si>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</si>
  <si>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</si>
  <si>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</si>
  <si>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</si>
  <si>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</si>
  <si>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</si>
  <si>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</si>
  <si>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</si>
  <si>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</si>
  <si>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</si>
  <si>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</si>
  <si>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</si>
  <si>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</si>
  <si>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</si>
  <si>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</si>
  <si>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</si>
  <si>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</si>
  <si>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</si>
  <si>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</si>
  <si>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</si>
  <si>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</si>
  <si>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</si>
  <si>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</si>
  <si>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</si>
  <si>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</si>
  <si>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</si>
  <si>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</si>
  <si>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</si>
  <si>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</si>
  <si>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</si>
  <si>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</si>
  <si>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</si>
  <si>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</si>
  <si>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</si>
  <si>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</si>
  <si>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</si>
  <si>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</si>
  <si>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</si>
  <si>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</si>
  <si>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</si>
  <si>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</si>
  <si>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</si>
  <si>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</si>
  <si>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</si>
  <si>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</si>
  <si>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</si>
  <si>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</si>
  <si>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</si>
  <si>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</si>
  <si>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</si>
  <si>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</si>
  <si>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</si>
  <si>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</si>
  <si>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</si>
  <si>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</si>
  <si>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</si>
  <si>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</si>
  <si>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</si>
  <si>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</si>
  <si>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</si>
  <si>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</si>
  <si>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</si>
  <si>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</si>
  <si>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</si>
  <si>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</si>
  <si>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</si>
  <si>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</si>
  <si>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</si>
  <si>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</si>
  <si>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</si>
  <si>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</si>
  <si>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</si>
  <si>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</si>
  <si>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</si>
  <si>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</si>
  <si>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</si>
  <si>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</si>
  <si>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</si>
  <si>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</si>
  <si>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</si>
  <si>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</si>
  <si>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</si>
  <si>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</si>
  <si>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</si>
  <si>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</si>
  <si>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</si>
  <si>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</si>
  <si>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</si>
  <si>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</si>
  <si>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</si>
  <si>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</si>
  <si>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</si>
  <si>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</si>
  <si>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</si>
  <si>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</si>
  <si>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</si>
  <si>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</si>
  <si>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</si>
  <si>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</si>
  <si>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</si>
  <si>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</si>
  <si>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</si>
  <si>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</si>
  <si>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</si>
  <si>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</si>
  <si>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</si>
  <si>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</si>
  <si>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</si>
  <si>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</si>
  <si>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</si>
  <si>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</si>
  <si>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</si>
  <si>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</si>
  <si>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</si>
  <si>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</si>
  <si>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</si>
  <si>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</si>
  <si>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</si>
  <si>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</si>
  <si>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</si>
  <si>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</si>
  <si>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</si>
  <si>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</si>
  <si>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</si>
  <si>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</si>
  <si>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</si>
  <si>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</si>
  <si>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</si>
  <si>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</si>
  <si>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</si>
  <si>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</si>
  <si>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</si>
  <si>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</si>
  <si>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</si>
  <si>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</si>
  <si>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</si>
  <si>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</si>
  <si>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</si>
  <si>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</si>
  <si>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</si>
  <si>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</si>
  <si>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</si>
  <si>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</si>
  <si>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</si>
  <si>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</si>
  <si>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</si>
  <si>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</si>
  <si>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</si>
  <si>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</si>
  <si>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</si>
  <si>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</si>
  <si>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</si>
  <si>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</si>
  <si>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</si>
  <si>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</si>
  <si>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</si>
  <si>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</si>
  <si>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</si>
  <si>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</si>
  <si>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</si>
  <si>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</si>
  <si>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</si>
  <si>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</si>
  <si>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</si>
  <si>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</si>
  <si>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</si>
  <si>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</si>
  <si>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</si>
  <si>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</si>
  <si>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</si>
  <si>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</si>
  <si>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</si>
  <si>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</si>
  <si>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</si>
  <si>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</si>
  <si>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</si>
  <si>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</si>
  <si>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</si>
  <si>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</si>
  <si>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</si>
  <si>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</si>
  <si>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</si>
  <si>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</si>
  <si>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</si>
  <si>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</si>
  <si>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</si>
  <si>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</si>
  <si>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</si>
  <si>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</si>
  <si>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</si>
  <si>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</si>
  <si>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</si>
  <si>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</si>
  <si>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</si>
  <si>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</si>
  <si>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</si>
  <si>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</si>
  <si>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</si>
  <si>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</si>
  <si>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</si>
  <si>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</si>
  <si>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</si>
  <si>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</si>
  <si>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</si>
  <si>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</si>
  <si>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</si>
  <si>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</si>
  <si>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</si>
  <si>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</si>
  <si>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</si>
  <si>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</si>
  <si>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</si>
  <si>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</si>
  <si>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</si>
  <si>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</si>
  <si>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</si>
  <si>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</si>
  <si>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</si>
  <si>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</si>
  <si>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</si>
  <si>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</si>
  <si>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</si>
  <si>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</si>
  <si>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</si>
  <si>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</si>
  <si>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</si>
  <si>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</si>
  <si>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</si>
  <si>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</si>
  <si>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</si>
  <si>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</si>
  <si>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</si>
  <si>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</si>
  <si>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</si>
  <si>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</si>
  <si>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</si>
  <si>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</si>
  <si>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</si>
  <si>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</si>
  <si>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</si>
  <si>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</si>
  <si>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</si>
  <si>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</si>
  <si>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</si>
  <si>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</si>
  <si>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</si>
  <si>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</si>
  <si>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</si>
  <si>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</si>
  <si>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</si>
  <si>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</si>
  <si>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</si>
  <si>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</si>
  <si>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</si>
  <si>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</si>
  <si>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</si>
  <si>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</si>
  <si>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</si>
  <si>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</si>
  <si>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</si>
  <si>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</si>
  <si>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</si>
  <si>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</si>
  <si>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</si>
  <si>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</si>
  <si>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</si>
  <si>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</si>
  <si>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</si>
  <si>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</si>
  <si>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</si>
  <si>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</si>
  <si>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</si>
  <si>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</si>
  <si>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</si>
  <si>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</si>
  <si>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</si>
  <si>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</si>
  <si>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</si>
  <si>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</si>
  <si>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</si>
  <si>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</si>
  <si>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</si>
  <si>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</si>
  <si>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</si>
  <si>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</si>
  <si>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</si>
  <si>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</si>
  <si>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</si>
  <si>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</si>
  <si>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</si>
  <si>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</si>
  <si>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</si>
  <si>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</si>
  <si>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</si>
  <si>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</si>
  <si>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</si>
  <si>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</si>
  <si>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</si>
  <si>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</si>
  <si>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</si>
  <si>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</si>
  <si>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</si>
  <si>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</si>
  <si>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</si>
  <si>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</si>
  <si>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</si>
  <si>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</si>
  <si>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</si>
  <si>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</si>
  <si>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</si>
  <si>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</si>
  <si>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</si>
  <si>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</si>
  <si>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</si>
  <si>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</si>
  <si>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</si>
  <si>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</si>
  <si>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</si>
  <si>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</si>
  <si>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</si>
  <si>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</si>
  <si>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</si>
  <si>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</si>
  <si>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</si>
  <si>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</si>
  <si>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</si>
  <si>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</si>
  <si>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</si>
  <si>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</si>
  <si>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</si>
  <si>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</si>
  <si>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</si>
  <si>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</si>
  <si>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</si>
  <si>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</si>
  <si>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</si>
  <si>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</si>
  <si>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</si>
  <si>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</si>
  <si>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</si>
  <si>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</si>
  <si>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</si>
  <si>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</si>
  <si>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</si>
  <si>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</si>
  <si>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</si>
  <si>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</si>
  <si>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</si>
  <si>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</si>
  <si>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</si>
  <si>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</si>
  <si>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</si>
  <si>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</si>
  <si>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</si>
  <si>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</si>
  <si>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</si>
  <si>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</si>
  <si>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</si>
  <si>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</si>
  <si>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</si>
  <si>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</si>
  <si>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</si>
  <si>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</si>
  <si>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</si>
  <si>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</si>
  <si>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</si>
  <si>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</si>
  <si>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</si>
  <si>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</si>
  <si>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</si>
  <si>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</si>
  <si>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</si>
  <si>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</si>
  <si>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</si>
  <si>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</si>
  <si>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</si>
  <si>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</si>
  <si>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</si>
  <si>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</si>
  <si>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</si>
  <si>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</si>
  <si>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</si>
  <si>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</si>
  <si>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</si>
  <si>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</si>
  <si>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</si>
  <si>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</si>
  <si>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</si>
  <si>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</si>
  <si>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</si>
  <si>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</si>
  <si>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</si>
  <si>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</si>
  <si>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</si>
  <si>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</si>
  <si>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</si>
  <si>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</si>
  <si>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</si>
  <si>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</si>
  <si>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</si>
  <si>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</si>
  <si>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</si>
  <si>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</si>
  <si>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</si>
  <si>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</si>
  <si>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</si>
  <si>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</si>
  <si>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</si>
  <si>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</si>
  <si>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</si>
  <si>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</si>
  <si>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</si>
  <si>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</si>
  <si>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</si>
  <si>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</si>
  <si>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</si>
  <si>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</si>
  <si>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</si>
  <si>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</si>
  <si>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</si>
  <si>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</si>
  <si>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</si>
  <si>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</si>
  <si>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</si>
  <si>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</si>
  <si>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</si>
  <si>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</si>
  <si>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</si>
  <si>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</si>
  <si>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</si>
  <si>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</si>
  <si>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</si>
  <si>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</si>
  <si>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</si>
  <si>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</si>
  <si>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</si>
  <si>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</si>
  <si>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</si>
  <si>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</si>
  <si>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</si>
  <si>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</si>
  <si>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</si>
  <si>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</si>
  <si>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</si>
  <si>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</si>
  <si>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</si>
  <si>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</si>
  <si>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</si>
  <si>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</si>
  <si>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</si>
  <si>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</si>
  <si>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</si>
  <si>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</si>
  <si>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</si>
  <si>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</si>
  <si>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</si>
  <si>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</si>
  <si>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</si>
  <si>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</si>
  <si>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</si>
  <si>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</si>
  <si>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</si>
  <si>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</si>
  <si>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</si>
  <si>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</si>
  <si>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</si>
  <si>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</si>
  <si>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</si>
  <si>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</si>
  <si>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</si>
  <si>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</si>
  <si>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</si>
  <si>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</si>
  <si>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</si>
  <si>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</si>
  <si>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</si>
  <si>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</si>
  <si>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</si>
  <si>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</si>
  <si>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</si>
  <si>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</si>
  <si>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</si>
  <si>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</si>
  <si>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</si>
  <si>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</si>
  <si>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</si>
  <si>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</si>
  <si>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</si>
  <si>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</si>
  <si>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</si>
  <si>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</si>
  <si>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</si>
  <si>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</si>
  <si>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</si>
  <si>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</si>
  <si>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</si>
  <si>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</si>
  <si>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</si>
  <si>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</si>
  <si>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</si>
  <si>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</si>
  <si>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</si>
  <si>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</si>
  <si>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</si>
  <si>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</si>
  <si>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</si>
  <si>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</si>
  <si>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</si>
  <si>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</si>
  <si>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</si>
  <si>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</si>
  <si>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</si>
  <si>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</si>
  <si>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</si>
  <si>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</si>
  <si>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</si>
  <si>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</si>
  <si>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</si>
  <si>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</si>
  <si>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</si>
  <si>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</si>
  <si>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</si>
  <si>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</si>
  <si>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</si>
  <si>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</si>
  <si>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</si>
  <si>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</si>
  <si>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</si>
  <si>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</si>
  <si>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</si>
  <si>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</si>
  <si>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</si>
  <si>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</si>
  <si>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</si>
  <si>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</si>
  <si>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</si>
  <si>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</si>
  <si>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</si>
  <si>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</si>
  <si>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</si>
  <si>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</si>
  <si>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</si>
  <si>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</si>
  <si>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</si>
  <si>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</si>
  <si>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</si>
  <si>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</si>
  <si>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</si>
  <si>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</si>
  <si>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</si>
  <si>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</si>
  <si>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</si>
  <si>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</si>
  <si>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</si>
  <si>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</si>
  <si>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</si>
  <si>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</si>
  <si>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</si>
  <si>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</si>
  <si>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</si>
  <si>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</si>
  <si>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</si>
  <si>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</si>
  <si>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</si>
  <si>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</si>
  <si>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</si>
  <si>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</si>
  <si>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</si>
  <si>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</si>
  <si>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</si>
  <si>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</si>
  <si>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</si>
  <si>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</si>
  <si>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</si>
  <si>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</si>
  <si>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</si>
  <si>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</si>
  <si>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</si>
  <si>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</si>
  <si>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</si>
  <si>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</si>
  <si>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</si>
  <si>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</si>
  <si>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</si>
  <si>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</si>
  <si>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</si>
  <si>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</si>
  <si>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</si>
  <si>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</si>
  <si>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</si>
  <si>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</si>
  <si>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</si>
  <si>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</si>
  <si>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</si>
  <si>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</si>
  <si>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</si>
  <si>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</si>
  <si>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</si>
  <si>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</si>
  <si>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</si>
  <si>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</si>
  <si>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</si>
  <si>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</si>
  <si>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</si>
  <si>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</si>
  <si>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</si>
  <si>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</si>
  <si>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</si>
  <si>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</si>
  <si>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</si>
  <si>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</si>
  <si>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</si>
  <si>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</si>
  <si>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</si>
  <si>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</si>
  <si>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</si>
  <si>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</si>
  <si>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</si>
  <si>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</si>
  <si>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</si>
  <si>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</si>
  <si>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</si>
  <si>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</si>
  <si>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</si>
  <si>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</si>
  <si>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</si>
  <si>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</si>
  <si>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</si>
  <si>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</si>
  <si>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</si>
  <si>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</si>
  <si>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</si>
  <si>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</si>
  <si>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</si>
  <si>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</si>
  <si>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</si>
  <si>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</si>
  <si>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</si>
  <si>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</si>
  <si>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</si>
  <si>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</si>
  <si>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</si>
  <si>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</si>
  <si>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</si>
  <si>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</si>
  <si>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</si>
  <si>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</si>
  <si>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</si>
  <si>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</si>
  <si>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</si>
  <si>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</si>
  <si>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</si>
  <si>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</si>
  <si>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</si>
  <si>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</si>
  <si>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</si>
  <si>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</si>
  <si>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</si>
  <si>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</si>
  <si>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</si>
  <si>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</si>
  <si>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</si>
  <si>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</si>
  <si>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</si>
  <si>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</si>
  <si>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</si>
  <si>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</si>
  <si>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</si>
  <si>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</si>
  <si>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</si>
  <si>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</si>
  <si>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</si>
  <si>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</si>
  <si>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</si>
  <si>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</si>
  <si>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</si>
  <si>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</si>
  <si>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</si>
  <si>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</si>
  <si>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</si>
  <si>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</si>
  <si>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</si>
  <si>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</si>
  <si>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</si>
  <si>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</si>
  <si>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</si>
  <si>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</si>
  <si>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</si>
  <si>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</si>
  <si>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</si>
  <si>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</si>
  <si>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</si>
  <si>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</si>
  <si>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</si>
  <si>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</si>
  <si>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</si>
  <si>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</si>
  <si>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</si>
  <si>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</si>
  <si>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</si>
  <si>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</si>
  <si>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</si>
  <si>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</si>
  <si>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</si>
  <si>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</si>
  <si>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</si>
  <si>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</si>
  <si>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</si>
  <si>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</si>
  <si>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</si>
  <si>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</si>
  <si>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</si>
  <si>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</si>
  <si>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</si>
  <si>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</si>
  <si>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</si>
  <si>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</si>
  <si>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</si>
  <si>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</si>
  <si>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</si>
  <si>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</si>
  <si>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</si>
  <si>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</si>
  <si>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</si>
  <si>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</si>
  <si>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</si>
  <si>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</si>
  <si>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</si>
  <si>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</si>
  <si>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</si>
  <si>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</si>
  <si>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</si>
  <si>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</si>
  <si>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</si>
  <si>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</si>
  <si>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</si>
  <si>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</si>
  <si>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</si>
  <si>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</si>
  <si>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</si>
  <si>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</si>
  <si>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</si>
  <si>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</si>
  <si>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</si>
  <si>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</si>
  <si>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</si>
  <si>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</si>
  <si>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</si>
  <si>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</si>
  <si>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</si>
  <si>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</si>
  <si>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</si>
  <si>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</si>
  <si>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</si>
  <si>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</si>
  <si>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</si>
  <si>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</si>
  <si>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</si>
  <si>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</si>
  <si>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</si>
  <si>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</si>
  <si>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</si>
  <si>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</si>
  <si>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</si>
  <si>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</si>
  <si>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</si>
  <si>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</si>
  <si>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</si>
  <si>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</si>
  <si>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</si>
  <si>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</si>
  <si>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</si>
  <si>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</si>
  <si>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</si>
  <si>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</si>
  <si>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</si>
  <si>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</si>
  <si>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</si>
  <si>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</si>
  <si>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</si>
  <si>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</si>
  <si>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</si>
  <si>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</si>
  <si>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</si>
  <si>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</si>
  <si>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</si>
  <si>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</si>
  <si>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</si>
  <si>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</si>
  <si>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</si>
  <si>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</si>
  <si>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</si>
  <si>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</si>
  <si>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</si>
  <si>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</si>
  <si>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</si>
  <si>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</si>
  <si>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</si>
  <si>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</si>
  <si>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</si>
  <si>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</si>
  <si>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</si>
  <si>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</si>
  <si>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</si>
  <si>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</si>
  <si>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</si>
  <si>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</si>
  <si>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</si>
  <si>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</si>
  <si>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</si>
  <si>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</si>
  <si>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</si>
  <si>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</si>
  <si>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</si>
  <si>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</si>
  <si>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</si>
  <si>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</si>
  <si>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</si>
  <si>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</si>
  <si>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</si>
  <si>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</si>
  <si>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</si>
  <si>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</si>
  <si>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</si>
  <si>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</si>
  <si>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</si>
  <si>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</si>
  <si>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</si>
  <si>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</si>
  <si>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</si>
  <si>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</si>
  <si>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</si>
  <si>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</si>
  <si>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</si>
  <si>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</si>
  <si>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</si>
  <si>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</si>
  <si>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</si>
  <si>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</si>
  <si>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</si>
  <si>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</si>
  <si>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</si>
  <si>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</si>
  <si>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</si>
  <si>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</si>
  <si>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</si>
  <si>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</si>
  <si>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</si>
  <si>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</si>
  <si>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</si>
  <si>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</si>
  <si>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</si>
  <si>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</si>
  <si>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</si>
  <si>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</si>
  <si>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</si>
  <si>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</si>
  <si>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</si>
  <si>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</si>
  <si>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</si>
  <si>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</si>
  <si>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</si>
  <si>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</si>
  <si>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</si>
  <si>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</si>
  <si>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</si>
  <si>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</si>
  <si>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</si>
  <si>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</si>
  <si>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</si>
  <si>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</si>
  <si>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</si>
  <si>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</si>
  <si>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</si>
  <si>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</si>
  <si>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</si>
  <si>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</si>
  <si>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</si>
  <si>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</si>
  <si>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</si>
  <si>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</si>
  <si>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</si>
  <si>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</si>
  <si>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</si>
  <si>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</si>
  <si>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</si>
  <si>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</si>
  <si>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</si>
  <si>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</si>
  <si>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</si>
  <si>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</si>
  <si>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</si>
  <si>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</si>
  <si>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</si>
  <si>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</si>
  <si>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</si>
  <si>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</si>
  <si>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</si>
  <si>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</si>
  <si>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</si>
  <si>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</si>
  <si>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</si>
  <si>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</si>
  <si>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</si>
  <si>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</si>
  <si>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</si>
  <si>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</si>
  <si>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</si>
  <si>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</si>
  <si>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</si>
  <si>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</si>
  <si>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</si>
  <si>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</si>
  <si>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</si>
  <si>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</si>
  <si>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</si>
  <si>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</si>
  <si>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</si>
  <si>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</si>
  <si>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</si>
  <si>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</si>
  <si>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</si>
  <si>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</si>
  <si>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</si>
  <si>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</si>
  <si>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</si>
  <si>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</si>
  <si>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</si>
  <si>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</si>
  <si>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</si>
  <si>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</si>
  <si>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</si>
  <si>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</si>
  <si>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</si>
  <si>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</si>
  <si>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</si>
  <si>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</si>
  <si>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</si>
  <si>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</si>
  <si>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</si>
  <si>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</si>
  <si>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</si>
  <si>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</si>
  <si>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</si>
  <si>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</si>
  <si>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</si>
  <si>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</si>
  <si>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</si>
  <si>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</si>
  <si>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</si>
  <si>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</si>
  <si>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</si>
  <si>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</si>
  <si>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</si>
  <si>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</si>
  <si>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</si>
  <si>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</si>
  <si>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</si>
  <si>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</si>
  <si>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</si>
  <si>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</si>
  <si>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</si>
  <si>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</si>
  <si>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</si>
  <si>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</si>
  <si>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</si>
  <si>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</si>
  <si>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</si>
  <si>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</si>
  <si>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</si>
  <si>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</si>
  <si>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</si>
  <si>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</si>
  <si>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</si>
  <si>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</si>
  <si>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</si>
  <si>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</si>
  <si>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</si>
  <si>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</si>
  <si>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</si>
  <si>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</si>
  <si>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</si>
  <si>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</si>
  <si>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</si>
  <si>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</si>
  <si>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</si>
  <si>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</si>
  <si>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</si>
  <si>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</si>
  <si>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</si>
  <si>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</si>
  <si>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</si>
  <si>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</si>
  <si>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</si>
  <si>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</si>
  <si>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</si>
  <si>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</si>
  <si>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</si>
  <si>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</si>
  <si>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</si>
  <si>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</si>
  <si>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</si>
  <si>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</si>
  <si>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</si>
  <si>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</si>
  <si>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</si>
  <si>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</si>
  <si>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</si>
  <si>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</si>
  <si>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</si>
  <si>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</si>
  <si>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</si>
  <si>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</si>
  <si>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</si>
  <si>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</si>
  <si>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</si>
  <si>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</si>
  <si>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</si>
  <si>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</si>
  <si>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</si>
  <si>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</si>
  <si>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</si>
  <si>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</si>
  <si>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</si>
  <si>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</si>
  <si>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</si>
  <si>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</si>
  <si>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</si>
  <si>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</si>
  <si>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</si>
  <si>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</si>
  <si>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</si>
  <si>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</si>
  <si>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</si>
  <si>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</si>
  <si>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</si>
  <si>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</si>
  <si>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</si>
  <si>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</si>
  <si>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</si>
  <si>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</si>
  <si>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</si>
  <si>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</si>
  <si>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</si>
  <si>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</si>
  <si>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</si>
  <si>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</si>
  <si>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</si>
  <si>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</si>
  <si>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</si>
  <si>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</si>
  <si>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</si>
  <si>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</si>
  <si>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</si>
  <si>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</si>
  <si>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</si>
  <si>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</si>
  <si>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</si>
  <si>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</si>
  <si>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</si>
  <si>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</si>
  <si>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</si>
  <si>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</si>
  <si>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</si>
  <si>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</si>
  <si>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</si>
  <si>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</si>
  <si>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</si>
  <si>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</si>
  <si>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</si>
  <si>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</si>
  <si>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</si>
  <si>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</si>
  <si>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</si>
  <si>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</si>
  <si>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</si>
  <si>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</si>
  <si>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</si>
  <si>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</si>
  <si>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</si>
  <si>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</si>
  <si>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</si>
  <si>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</si>
  <si>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</si>
  <si>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</si>
  <si>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</si>
  <si>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</si>
  <si>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</si>
  <si>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</si>
  <si>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</si>
  <si>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</si>
  <si>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</si>
  <si>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</si>
  <si>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</si>
  <si>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</si>
  <si>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</si>
  <si>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</si>
  <si>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</si>
  <si>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</si>
  <si>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</si>
  <si>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</si>
  <si>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</si>
  <si>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</si>
  <si>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</si>
  <si>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</si>
  <si>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</si>
  <si>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</si>
  <si>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</si>
  <si>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</si>
  <si>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</si>
  <si>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</si>
  <si>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</si>
  <si>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</si>
  <si>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</si>
  <si>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</si>
  <si>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</si>
  <si>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</si>
  <si>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</si>
  <si>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</si>
  <si>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</si>
  <si>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</si>
  <si>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</si>
  <si>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</si>
  <si>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</si>
  <si>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</si>
  <si>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</si>
  <si>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</si>
  <si>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</si>
  <si>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</si>
  <si>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</si>
  <si>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</si>
  <si>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</si>
  <si>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</si>
  <si>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</si>
  <si>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</si>
  <si>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</si>
  <si>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</si>
  <si>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</si>
  <si>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</si>
  <si>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</si>
  <si>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</si>
  <si>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</si>
  <si>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</si>
  <si>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</si>
  <si>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</si>
  <si>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</si>
  <si>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</si>
  <si>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</si>
  <si>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</si>
  <si>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</si>
  <si>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</si>
  <si>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</si>
  <si>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</si>
  <si>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</si>
  <si>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</si>
  <si>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</si>
  <si>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</si>
  <si>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</si>
  <si>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</si>
  <si>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</si>
  <si>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</si>
  <si>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</si>
  <si>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</si>
  <si>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</si>
  <si>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</si>
  <si>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</si>
  <si>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</si>
  <si>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</si>
  <si>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</si>
  <si>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</si>
  <si>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</si>
  <si>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</si>
  <si>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</si>
  <si>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</si>
  <si>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</si>
  <si>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</si>
  <si>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</si>
  <si>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</si>
  <si>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</si>
  <si>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</si>
  <si>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</si>
  <si>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</si>
  <si>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</si>
  <si>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</si>
  <si>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</si>
  <si>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</si>
  <si>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</si>
  <si>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</si>
  <si>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</si>
  <si>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</si>
  <si>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</si>
  <si>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</si>
  <si>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</si>
  <si>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</si>
  <si>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</si>
  <si>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</si>
  <si>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</si>
  <si>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</si>
  <si>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</si>
  <si>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</si>
  <si>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</si>
  <si>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</si>
  <si>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</si>
  <si>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</si>
  <si>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</si>
  <si>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</si>
  <si>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</si>
  <si>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</si>
  <si>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</si>
  <si>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</si>
  <si>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</si>
  <si>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</si>
  <si>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</si>
  <si>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</si>
  <si>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</si>
  <si>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</si>
  <si>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</si>
  <si>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</si>
  <si>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</si>
  <si>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</si>
  <si>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</si>
  <si>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</si>
  <si>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</si>
  <si>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</si>
  <si>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</si>
  <si>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</si>
  <si>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</si>
  <si>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</si>
  <si>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</si>
  <si>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</si>
  <si>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</si>
  <si>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</si>
  <si>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</si>
  <si>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</si>
  <si>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</si>
  <si>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</si>
  <si>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</si>
  <si>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</si>
  <si>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</si>
  <si>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</si>
  <si>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</si>
  <si>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</si>
  <si>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</si>
  <si>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</si>
  <si>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</si>
  <si>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</si>
  <si>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</si>
  <si>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</si>
  <si>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</si>
  <si>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</si>
  <si>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</si>
  <si>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</si>
  <si>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</si>
  <si>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</si>
  <si>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</si>
  <si>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</si>
  <si>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</si>
  <si>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</si>
  <si>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</si>
  <si>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</si>
  <si>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</si>
  <si>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</si>
  <si>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</si>
  <si>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</si>
  <si>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</si>
  <si>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</si>
  <si>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</si>
  <si>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</si>
  <si>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</si>
  <si>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</si>
  <si>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</si>
  <si>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</si>
  <si>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</si>
  <si>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</si>
  <si>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</si>
  <si>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</si>
  <si>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</si>
  <si>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</si>
  <si>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</si>
  <si>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</si>
  <si>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</si>
  <si>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</si>
  <si>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</si>
  <si>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</si>
  <si>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</si>
  <si>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</si>
  <si>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</si>
  <si>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</si>
  <si>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</si>
  <si>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</si>
  <si>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</si>
  <si>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</si>
  <si>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</si>
  <si>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</si>
  <si>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</si>
  <si>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</si>
  <si>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</si>
  <si>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</si>
  <si>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</si>
  <si>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</si>
  <si>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</si>
  <si>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</si>
  <si>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</si>
  <si>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</si>
  <si>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</si>
  <si>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</si>
  <si>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</si>
  <si>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</si>
  <si>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</si>
  <si>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</si>
  <si>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</si>
  <si>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</si>
  <si>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</si>
  <si>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</si>
  <si>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</si>
  <si>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</si>
  <si>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</si>
  <si>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</si>
  <si>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</si>
  <si>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</si>
  <si>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</si>
  <si>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</si>
  <si>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</si>
  <si>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</si>
  <si>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</si>
  <si>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</si>
  <si>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</si>
  <si>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</si>
  <si>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</si>
  <si>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</si>
  <si>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</si>
  <si>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</si>
  <si>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</si>
  <si>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</si>
  <si>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</si>
  <si>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</si>
  <si>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</si>
  <si>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</si>
  <si>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</si>
  <si>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</si>
  <si>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</si>
  <si>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</si>
  <si>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</si>
  <si>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</si>
  <si>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</si>
  <si>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</si>
  <si>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</si>
  <si>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</si>
  <si>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</si>
  <si>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</si>
  <si>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</si>
  <si>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</si>
  <si>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</si>
  <si>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</si>
  <si>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</si>
  <si>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</si>
  <si>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</si>
  <si>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</si>
  <si>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</si>
  <si>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</si>
  <si>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</si>
  <si>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</si>
  <si>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</si>
  <si>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</si>
  <si>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</si>
  <si>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</si>
  <si>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</si>
  <si>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</si>
  <si>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</si>
  <si>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</si>
  <si>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</si>
  <si>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</si>
  <si>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</si>
  <si>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</si>
  <si>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</si>
  <si>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</si>
  <si>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</si>
  <si>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</si>
  <si>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</si>
  <si>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</si>
  <si>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</si>
  <si>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</si>
  <si>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</si>
  <si>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</si>
  <si>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</si>
  <si>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</si>
  <si>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</si>
  <si>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</si>
  <si>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</si>
  <si>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</si>
  <si>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</si>
  <si>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</si>
  <si>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</si>
  <si>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</si>
  <si>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</si>
  <si>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</si>
  <si>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</si>
  <si>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</si>
  <si>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</si>
  <si>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</si>
  <si>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</si>
  <si>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</si>
  <si>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</si>
  <si>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</si>
  <si>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</si>
  <si>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</si>
  <si>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</si>
  <si>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</si>
  <si>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</si>
  <si>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</si>
  <si>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</si>
  <si>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</si>
  <si>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</si>
  <si>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</si>
  <si>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</si>
  <si>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</si>
  <si>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</si>
  <si>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</si>
  <si>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</si>
  <si>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</si>
  <si>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</si>
  <si>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</si>
  <si>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</si>
  <si>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</si>
  <si>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</si>
  <si>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</si>
  <si>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</si>
  <si>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</si>
  <si>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</si>
  <si>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</si>
  <si>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</si>
  <si>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</si>
  <si>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</si>
  <si>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</si>
  <si>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</si>
  <si>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</si>
  <si>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</si>
  <si>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</si>
  <si>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</si>
  <si>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</si>
  <si>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</si>
  <si>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</si>
  <si>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</si>
  <si>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</si>
  <si>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</si>
  <si>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</si>
  <si>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</si>
  <si>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</si>
  <si>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</si>
  <si>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</si>
  <si>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</si>
  <si>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</si>
  <si>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</si>
  <si>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</si>
  <si>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</si>
  <si>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</si>
  <si>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</si>
  <si>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</si>
  <si>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</si>
  <si>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</si>
  <si>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</si>
  <si>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</si>
  <si>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</si>
  <si>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</si>
  <si>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</si>
  <si>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</si>
  <si>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</si>
  <si>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</si>
  <si>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</si>
  <si>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</si>
  <si>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</si>
  <si>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</si>
  <si>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</si>
  <si>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</si>
  <si>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</si>
  <si>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</si>
  <si>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</si>
  <si>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</si>
  <si>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</si>
  <si>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</si>
  <si>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</si>
  <si>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</si>
  <si>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</si>
  <si>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</si>
  <si>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</si>
  <si>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</si>
  <si>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</si>
  <si>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</si>
  <si>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</si>
  <si>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</si>
  <si>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</si>
  <si>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</si>
  <si>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</si>
  <si>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</si>
  <si>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</si>
  <si>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</si>
  <si>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</si>
  <si>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</si>
  <si>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</si>
  <si>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</si>
  <si>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</si>
  <si>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</si>
  <si>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</si>
  <si>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</si>
  <si>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</si>
  <si>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</si>
  <si>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</si>
  <si>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</si>
  <si>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</si>
  <si>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</si>
  <si>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</si>
  <si>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</si>
  <si>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</si>
  <si>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</si>
  <si>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</si>
  <si>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</si>
  <si>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</si>
  <si>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</si>
  <si>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</si>
  <si>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</si>
  <si>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</si>
  <si>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</si>
  <si>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</si>
  <si>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</si>
  <si>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</si>
  <si>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</si>
  <si>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</si>
  <si>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</si>
  <si>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</si>
  <si>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</si>
  <si>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</si>
  <si>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</si>
  <si>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</si>
  <si>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</si>
  <si>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</si>
  <si>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</si>
  <si>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</si>
  <si>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</si>
  <si>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</si>
  <si>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</si>
  <si>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</si>
  <si>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</si>
  <si>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</si>
  <si>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</si>
  <si>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</si>
  <si>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</si>
  <si>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</si>
  <si>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</si>
  <si>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</si>
  <si>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</si>
  <si>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</si>
  <si>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</si>
  <si>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</si>
  <si>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</si>
  <si>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</si>
  <si>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</si>
  <si>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</si>
  <si>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</si>
  <si>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</si>
  <si>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</si>
  <si>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</si>
  <si>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</si>
  <si>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</si>
  <si>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</si>
  <si>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</si>
  <si>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</si>
  <si>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</si>
  <si>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</si>
  <si>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</si>
  <si>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</si>
  <si>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</si>
  <si>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</si>
  <si>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</si>
  <si>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</si>
  <si>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</si>
  <si>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</si>
  <si>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</si>
  <si>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</si>
  <si>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</si>
  <si>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</si>
  <si>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</si>
  <si>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</si>
  <si>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</si>
  <si>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</si>
  <si>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</si>
  <si>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</si>
  <si>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</si>
  <si>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</si>
  <si>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</si>
  <si>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</si>
  <si>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</si>
  <si>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</si>
  <si>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</si>
  <si>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</si>
  <si>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</si>
  <si>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</si>
  <si>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</si>
  <si>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</si>
  <si>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</si>
  <si>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</si>
  <si>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</si>
  <si>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</si>
  <si>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</si>
  <si>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</si>
  <si>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</si>
  <si>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</si>
  <si>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</si>
  <si>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</si>
  <si>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</si>
  <si>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</si>
  <si>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</si>
  <si>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</si>
  <si>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</si>
  <si>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</si>
  <si>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</si>
  <si>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</si>
  <si>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</si>
  <si>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</si>
  <si>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</si>
  <si>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</si>
  <si>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</si>
  <si>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</si>
  <si>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</si>
  <si>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</si>
  <si>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</si>
  <si>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</si>
  <si>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</si>
  <si>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</si>
  <si>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</si>
  <si>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</si>
  <si>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</si>
  <si>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</si>
  <si>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</si>
  <si>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</si>
  <si>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</si>
  <si>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</si>
  <si>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</si>
  <si>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</si>
  <si>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</si>
  <si>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</si>
  <si>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</si>
  <si>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</si>
  <si>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</si>
  <si>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</si>
  <si>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</si>
  <si>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</si>
  <si>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</si>
  <si>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</si>
  <si>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</si>
  <si>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</si>
  <si>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</si>
  <si>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</si>
  <si>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</si>
  <si>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</si>
  <si>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</si>
  <si>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</si>
  <si>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</si>
  <si>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</si>
  <si>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</si>
  <si>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</si>
  <si>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</si>
  <si>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</si>
  <si>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</si>
  <si>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</si>
  <si>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</si>
  <si>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</si>
  <si>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</si>
  <si>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</si>
  <si>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</si>
  <si>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</si>
  <si>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</si>
  <si>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</si>
  <si>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</si>
  <si>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</si>
  <si>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</si>
  <si>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</si>
  <si>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</si>
  <si>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</si>
  <si>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</si>
  <si>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</si>
  <si>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</si>
  <si>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</si>
  <si>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</si>
  <si>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</si>
  <si>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</si>
  <si>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</si>
  <si>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</si>
  <si>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</si>
  <si>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</si>
  <si>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</si>
  <si>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</si>
  <si>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</si>
  <si>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</si>
  <si>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</si>
  <si>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</si>
  <si>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</si>
  <si>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</si>
  <si>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</si>
  <si>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</si>
  <si>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</si>
  <si>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</si>
  <si>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</si>
  <si>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</si>
  <si>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</si>
  <si>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</si>
  <si>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</si>
  <si>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</si>
  <si>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</si>
  <si>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</si>
  <si>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</si>
  <si>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</si>
  <si>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</si>
  <si>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</si>
  <si>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</si>
  <si>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</si>
  <si>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</si>
  <si>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</si>
  <si>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</si>
  <si>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</si>
  <si>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</si>
  <si>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</si>
  <si>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</si>
  <si>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</si>
  <si>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</si>
  <si>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</si>
  <si>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</si>
  <si>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</si>
  <si>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</si>
  <si>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</si>
  <si>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</si>
  <si>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</si>
  <si>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</si>
  <si>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</si>
  <si>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</si>
  <si>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</si>
  <si>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</si>
  <si>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</si>
  <si>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</si>
  <si>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</si>
  <si>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</si>
  <si>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</si>
  <si>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</si>
  <si>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</si>
  <si>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</si>
  <si>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</si>
  <si>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</si>
  <si>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</si>
  <si>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</si>
  <si>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</si>
  <si>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</si>
  <si>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</si>
  <si>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</si>
  <si>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</si>
  <si>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</si>
  <si>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</si>
  <si>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</si>
  <si>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</si>
  <si>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</si>
  <si>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</si>
  <si>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</si>
  <si>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</si>
  <si>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</si>
  <si>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</si>
  <si>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</si>
  <si>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</si>
  <si>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</si>
  <si>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</si>
  <si>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</si>
  <si>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</si>
  <si>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</si>
  <si>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</si>
  <si>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</si>
  <si>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</si>
  <si>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</si>
  <si>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</si>
  <si>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</si>
  <si>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</si>
  <si>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</si>
  <si>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</si>
  <si>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</si>
  <si>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</si>
  <si>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</si>
  <si>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</si>
  <si>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</si>
  <si>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</si>
  <si>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</si>
  <si>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</si>
  <si>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</si>
  <si>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</si>
  <si>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</si>
  <si>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</si>
  <si>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</si>
  <si>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</si>
  <si>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</si>
  <si>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</si>
  <si>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</si>
  <si>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</si>
  <si>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</si>
  <si>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</si>
  <si>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</si>
  <si>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</si>
  <si>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</si>
  <si>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</si>
  <si>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</si>
  <si>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</si>
  <si>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</si>
  <si>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</si>
  <si>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</si>
  <si>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</si>
  <si>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</si>
  <si>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</si>
  <si>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</si>
  <si>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</si>
  <si>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</si>
  <si>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</si>
  <si>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</si>
  <si>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</si>
  <si>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</si>
  <si>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</si>
  <si>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</si>
  <si>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</si>
  <si>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</si>
  <si>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</si>
  <si>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</si>
  <si>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</si>
  <si>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</si>
  <si>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</si>
  <si>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</si>
  <si>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</si>
  <si>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</si>
  <si>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</si>
  <si>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</si>
  <si>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</si>
  <si>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</si>
  <si>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</si>
  <si>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</si>
  <si>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</si>
  <si>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</si>
  <si>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</si>
  <si>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</si>
  <si>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</si>
  <si>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</si>
  <si>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</si>
  <si>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</si>
  <si>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</si>
  <si>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</si>
  <si>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</si>
  <si>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</si>
  <si>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</si>
  <si>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</si>
  <si>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</si>
  <si>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</si>
  <si>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</si>
  <si>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</si>
  <si>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</si>
  <si>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</si>
  <si>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</si>
  <si>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</si>
  <si>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</si>
  <si>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</si>
  <si>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</si>
  <si>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</si>
  <si>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</si>
  <si>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</si>
  <si>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</si>
  <si>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</si>
  <si>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</si>
  <si>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</si>
  <si>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</si>
  <si>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</si>
  <si>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</si>
  <si>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</si>
  <si>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</si>
  <si>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</si>
  <si>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</si>
  <si>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</si>
  <si>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</si>
  <si>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</si>
  <si>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</si>
  <si>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</si>
  <si>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</si>
  <si>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</si>
  <si>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</si>
  <si>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</si>
  <si>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</si>
  <si>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</si>
  <si>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</si>
  <si>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</si>
  <si>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</si>
  <si>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</si>
  <si>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</si>
  <si>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</si>
  <si>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</si>
  <si>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</si>
  <si>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</si>
  <si>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</si>
  <si>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</si>
  <si>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</si>
  <si>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</si>
  <si>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</si>
  <si>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</si>
  <si>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</si>
  <si>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</si>
  <si>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</si>
  <si>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</si>
  <si>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</si>
  <si>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</si>
  <si>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</si>
  <si>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</si>
  <si>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</si>
  <si>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</si>
  <si>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</si>
  <si>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</si>
  <si>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</si>
  <si>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</si>
  <si>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</si>
  <si>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</si>
  <si>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</si>
  <si>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</si>
  <si>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</si>
  <si>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</si>
  <si>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</si>
  <si>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</si>
  <si>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</si>
  <si>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</si>
  <si>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</si>
  <si>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</si>
  <si>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</si>
  <si>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</si>
  <si>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</si>
  <si>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</si>
  <si>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</si>
  <si>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</si>
  <si>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</si>
  <si>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</si>
  <si>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</si>
  <si>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</si>
  <si>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</si>
  <si>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</si>
  <si>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</si>
  <si>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</si>
  <si>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</si>
  <si>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</si>
  <si>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</si>
  <si>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</si>
  <si>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</si>
  <si>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</si>
  <si>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</si>
  <si>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</si>
  <si>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</si>
  <si>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</si>
  <si>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</si>
  <si>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</si>
  <si>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</si>
  <si>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</si>
  <si>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</si>
  <si>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</si>
  <si>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</si>
  <si>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</si>
  <si>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</si>
  <si>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</si>
  <si>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</si>
  <si>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</si>
  <si>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</si>
  <si>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</si>
  <si>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</si>
  <si>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</si>
  <si>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</si>
  <si>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</si>
  <si>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</si>
  <si>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</si>
  <si>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</si>
  <si>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</si>
  <si>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</si>
  <si>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</si>
  <si>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</si>
  <si>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</si>
  <si>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</si>
  <si>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</si>
  <si>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</si>
  <si>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</si>
  <si>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</si>
  <si>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</si>
  <si>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</si>
  <si>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</si>
  <si>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</si>
  <si>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</si>
  <si>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</si>
  <si>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</si>
  <si>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</si>
  <si>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</si>
  <si>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</si>
  <si>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</si>
  <si>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</si>
  <si>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</si>
  <si>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</si>
  <si>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</si>
  <si>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</si>
  <si>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</si>
  <si>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</si>
  <si>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</si>
  <si>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</si>
  <si>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</si>
  <si>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</si>
  <si>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</si>
  <si>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</si>
  <si>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</si>
  <si>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</si>
  <si>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</si>
  <si>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</si>
  <si>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</si>
  <si>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</si>
  <si>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</si>
  <si>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</si>
  <si>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</si>
  <si>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</si>
  <si>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</si>
  <si>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</si>
  <si>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</si>
  <si>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</si>
  <si>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</si>
  <si>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</si>
  <si>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</si>
  <si>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</si>
  <si>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</si>
  <si>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</si>
  <si>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</si>
  <si>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</si>
  <si>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</si>
  <si>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</si>
  <si>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</si>
  <si>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</si>
  <si>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</si>
  <si>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</si>
  <si>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</si>
  <si>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</si>
  <si>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</si>
  <si>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</si>
  <si>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</si>
  <si>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</si>
  <si>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</si>
  <si>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</si>
  <si>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</si>
  <si>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</si>
  <si>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</si>
  <si>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</si>
  <si>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</si>
  <si>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</si>
  <si>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</si>
  <si>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</si>
  <si>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</si>
  <si>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</si>
  <si>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</si>
  <si>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</si>
  <si>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</si>
  <si>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</si>
  <si>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</si>
  <si>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</si>
  <si>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</si>
  <si>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</si>
  <si>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</si>
  <si>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</si>
  <si>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</si>
  <si>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</si>
  <si>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</si>
  <si>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</si>
  <si>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</si>
  <si>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</si>
  <si>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</si>
  <si>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</si>
  <si>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</si>
  <si>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</si>
  <si>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</si>
  <si>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</si>
  <si>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</si>
  <si>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</si>
  <si>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</si>
  <si>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</si>
  <si>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</si>
  <si>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</si>
  <si>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</si>
  <si>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</si>
  <si>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</si>
  <si>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</si>
  <si>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</si>
  <si>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</si>
  <si>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</si>
  <si>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</si>
  <si>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</si>
  <si>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</si>
  <si>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</si>
  <si>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</si>
  <si>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</si>
  <si>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</si>
  <si>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</si>
  <si>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</si>
  <si>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</si>
  <si>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</si>
  <si>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</si>
  <si>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</si>
  <si>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</si>
  <si>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</si>
  <si>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</si>
  <si>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</si>
  <si>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</si>
  <si>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</si>
  <si>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</si>
  <si>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</si>
  <si>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</si>
  <si>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</si>
  <si>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</si>
  <si>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</si>
  <si>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</si>
  <si>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</si>
  <si>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</si>
  <si>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</si>
  <si>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</si>
  <si>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</si>
  <si>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</si>
  <si>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</si>
  <si>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</si>
  <si>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</si>
  <si>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</si>
  <si>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</si>
  <si>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</si>
  <si>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</si>
  <si>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</si>
  <si>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</si>
  <si>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</si>
  <si>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</si>
  <si>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</si>
  <si>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</si>
  <si>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</si>
  <si>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</si>
  <si>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</si>
  <si>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</si>
  <si>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</si>
  <si>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</si>
  <si>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</si>
  <si>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</si>
  <si>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</si>
  <si>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</si>
  <si>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</si>
  <si>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</si>
  <si>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</si>
  <si>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</si>
  <si>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</si>
  <si>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</si>
  <si>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</si>
  <si>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</si>
  <si>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</si>
  <si>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</si>
  <si>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</si>
  <si>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</si>
  <si>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</si>
  <si>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</si>
  <si>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</si>
  <si>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</si>
  <si>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</si>
  <si>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</si>
  <si>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</si>
  <si>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</si>
  <si>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</si>
  <si>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</si>
  <si>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</si>
  <si>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</si>
  <si>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</si>
  <si>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</si>
  <si>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</si>
  <si>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</si>
  <si>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</si>
  <si>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</si>
  <si>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</si>
  <si>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</si>
  <si>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</si>
  <si>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</si>
  <si>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</si>
  <si>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</si>
  <si>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</si>
  <si>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</si>
  <si>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</si>
  <si>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</si>
  <si>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</si>
  <si>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</si>
  <si>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</si>
  <si>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</si>
  <si>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</si>
  <si>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</si>
  <si>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</si>
  <si>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</si>
  <si>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</si>
  <si>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</si>
  <si>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</si>
  <si>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</si>
  <si>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</si>
  <si>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</si>
  <si>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</si>
  <si>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</si>
  <si>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</si>
  <si>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</si>
  <si>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</si>
  <si>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</si>
  <si>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</si>
  <si>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</si>
  <si>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</si>
  <si>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</si>
  <si>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</si>
  <si>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</si>
  <si>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</si>
  <si>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</si>
  <si>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</si>
  <si>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</si>
  <si>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</si>
  <si>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</si>
  <si>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</si>
  <si>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</si>
  <si>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</si>
  <si>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</si>
  <si>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</si>
  <si>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</si>
  <si>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</si>
  <si>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</si>
  <si>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</si>
  <si>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</si>
  <si>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</si>
  <si>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</si>
  <si>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</si>
  <si>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</si>
  <si>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</si>
  <si>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</si>
  <si>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</si>
  <si>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</si>
  <si>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</si>
  <si>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</si>
  <si>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</si>
  <si>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</si>
  <si>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</si>
  <si>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</si>
  <si>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</si>
  <si>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</si>
  <si>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</si>
  <si>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</si>
  <si>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</si>
  <si>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</si>
  <si>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</si>
  <si>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</si>
  <si>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</si>
  <si>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</si>
  <si>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</si>
  <si>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</si>
  <si>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</si>
  <si>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</si>
  <si>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</si>
  <si>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</si>
  <si>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</si>
  <si>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</si>
  <si>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</si>
  <si>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</si>
  <si>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</si>
  <si>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</si>
  <si>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</si>
  <si>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</si>
  <si>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</si>
  <si>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</si>
  <si>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</si>
  <si>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</si>
  <si>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</si>
  <si>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</si>
  <si>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</si>
  <si>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</si>
  <si>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</si>
  <si>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</si>
  <si>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</si>
  <si>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</si>
  <si>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</si>
  <si>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</si>
  <si>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</si>
  <si>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</si>
  <si>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</si>
  <si>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</si>
  <si>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</si>
  <si>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</si>
  <si>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</si>
  <si>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</si>
  <si>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</si>
  <si>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</si>
  <si>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</si>
  <si>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</si>
  <si>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</si>
  <si>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</si>
  <si>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</si>
  <si>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</si>
  <si>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</si>
  <si>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</si>
  <si>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</si>
  <si>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</si>
  <si>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</si>
  <si>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</si>
  <si>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</si>
  <si>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</si>
  <si>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</si>
  <si>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</si>
  <si>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</si>
  <si>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</si>
  <si>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</si>
  <si>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</si>
  <si>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</si>
  <si>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</si>
  <si>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</si>
  <si>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</si>
  <si>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</si>
  <si>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</si>
  <si>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</si>
  <si>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</si>
  <si>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</si>
  <si>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</si>
  <si>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</si>
  <si>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</si>
  <si>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</si>
  <si>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</si>
  <si>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</si>
  <si>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</si>
  <si>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</si>
  <si>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</si>
  <si>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</si>
  <si>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</si>
  <si>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</si>
  <si>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</si>
  <si>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</si>
  <si>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</si>
  <si>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</si>
  <si>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</si>
  <si>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</si>
  <si>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</si>
  <si>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</si>
  <si>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</si>
  <si>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</si>
  <si>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</si>
  <si>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</si>
  <si>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</si>
  <si>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</si>
  <si>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</si>
  <si>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</si>
  <si>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</si>
  <si>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</si>
  <si>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</si>
  <si>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</si>
  <si>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</si>
  <si>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</si>
  <si>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</si>
  <si>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</si>
  <si>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</si>
  <si>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</si>
  <si>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</si>
  <si>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</si>
  <si>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</si>
  <si>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</si>
  <si>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</si>
  <si>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</si>
  <si>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</si>
  <si>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</si>
  <si>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</si>
  <si>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</si>
  <si>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</si>
  <si>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</si>
  <si>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</si>
  <si>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</si>
  <si>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</si>
  <si>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</si>
  <si>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</si>
  <si>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</si>
  <si>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</si>
  <si>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</si>
  <si>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</si>
  <si>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</si>
  <si>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</si>
  <si>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</si>
  <si>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</si>
  <si>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</si>
  <si>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</si>
  <si>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</si>
  <si>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</si>
  <si>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</si>
  <si>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</si>
  <si>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</si>
  <si>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</si>
  <si>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</si>
  <si>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</si>
  <si>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</si>
  <si>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</si>
  <si>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</si>
  <si>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</si>
  <si>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</si>
  <si>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</si>
  <si>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</si>
  <si>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</si>
  <si>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</si>
  <si>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</si>
  <si>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</si>
  <si>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</si>
  <si>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</si>
  <si>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</si>
  <si>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</si>
  <si>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</si>
  <si>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</si>
  <si>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</si>
  <si>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</si>
  <si>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</si>
  <si>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</si>
  <si>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</si>
  <si>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</si>
  <si>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</si>
  <si>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</si>
  <si>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</si>
  <si>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</si>
  <si>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</si>
  <si>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</si>
  <si>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</si>
  <si>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</si>
  <si>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</si>
  <si>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</si>
  <si>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</si>
  <si>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</si>
  <si>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</si>
  <si>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</si>
  <si>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</si>
  <si>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</si>
  <si>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</si>
  <si>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</si>
  <si>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</si>
  <si>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</si>
  <si>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</si>
  <si>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</si>
  <si>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</si>
  <si>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</si>
  <si>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</si>
  <si>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</si>
  <si>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</si>
  <si>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</si>
  <si>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</si>
  <si>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</si>
  <si>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</si>
  <si>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</si>
  <si>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</si>
  <si>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</si>
  <si>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</si>
  <si>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</si>
  <si>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</si>
  <si>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</si>
  <si>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</si>
  <si>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</si>
  <si>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</si>
  <si>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</si>
  <si>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</si>
  <si>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</si>
  <si>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</si>
  <si>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</si>
  <si>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</si>
  <si>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</si>
  <si>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</si>
  <si>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</si>
  <si>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</si>
  <si>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</si>
  <si>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</si>
  <si>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</si>
  <si>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</si>
  <si>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</si>
  <si>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</si>
  <si>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</si>
  <si>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</si>
  <si>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</si>
  <si>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</si>
  <si>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</si>
  <si>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</si>
  <si>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</si>
  <si>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</si>
  <si>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</si>
  <si>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</si>
  <si>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</si>
  <si>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</si>
  <si>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</si>
  <si>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</si>
  <si>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</si>
  <si>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</si>
  <si>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</si>
  <si>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</si>
  <si>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</si>
  <si>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</si>
  <si>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</si>
  <si>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</si>
  <si>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</si>
  <si>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</si>
  <si>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</si>
  <si>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</si>
  <si>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</si>
  <si>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</si>
  <si>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</si>
  <si>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</si>
  <si>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</si>
  <si>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</si>
  <si>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</si>
  <si>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</si>
  <si>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</si>
  <si>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</si>
  <si>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</si>
  <si>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</si>
  <si>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</si>
  <si>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</si>
  <si>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</si>
  <si>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</si>
  <si>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</si>
  <si>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</si>
  <si>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</si>
  <si>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</si>
  <si>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</si>
  <si>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</si>
  <si>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</si>
  <si>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</si>
  <si>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</si>
  <si>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</si>
  <si>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</si>
  <si>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</si>
  <si>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</si>
  <si>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</si>
  <si>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</si>
  <si>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</si>
  <si>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</si>
  <si>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</si>
  <si>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</si>
  <si>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</si>
  <si>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</si>
  <si>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</si>
  <si>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</si>
  <si>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</si>
  <si>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</si>
  <si>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</si>
  <si>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</si>
  <si>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</si>
  <si>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</si>
  <si>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</si>
  <si>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</si>
  <si>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</si>
  <si>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</si>
  <si>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</si>
  <si>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</si>
  <si>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</si>
  <si>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</si>
  <si>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</si>
  <si>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</si>
  <si>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</si>
  <si>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</si>
  <si>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</si>
  <si>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</si>
  <si>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</si>
  <si>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</si>
  <si>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</si>
  <si>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</si>
  <si>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</si>
  <si>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</si>
  <si>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</si>
  <si>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</si>
  <si>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</si>
  <si>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</si>
  <si>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</si>
  <si>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</si>
  <si>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</si>
  <si>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</si>
  <si>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</si>
  <si>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</si>
  <si>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</si>
  <si>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</si>
  <si>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</si>
  <si>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</si>
  <si>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</si>
  <si>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</si>
  <si>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</si>
  <si>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</si>
  <si>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</si>
  <si>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</si>
  <si>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</si>
  <si>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</si>
  <si>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</si>
  <si>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</si>
  <si>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</si>
  <si>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</si>
  <si>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</si>
  <si>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</si>
  <si>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</si>
  <si>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</si>
  <si>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</si>
  <si>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</si>
  <si>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</si>
  <si>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</si>
  <si>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</si>
  <si>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</si>
  <si>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</si>
  <si>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</si>
  <si>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</si>
  <si>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</si>
  <si>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</si>
  <si>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</si>
  <si>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</si>
  <si>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</si>
  <si>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</si>
  <si>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</si>
  <si>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</si>
  <si>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</si>
  <si>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</si>
  <si>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</si>
  <si>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</si>
  <si>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</si>
  <si>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</si>
  <si>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</si>
  <si>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</si>
  <si>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</si>
  <si>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</si>
  <si>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</si>
  <si>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</si>
  <si>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</si>
  <si>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</si>
  <si>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</si>
  <si>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</si>
  <si>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</si>
  <si>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</si>
  <si>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</si>
  <si>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</si>
  <si>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</si>
  <si>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</si>
  <si>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</si>
  <si>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</si>
  <si>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</si>
  <si>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</si>
  <si>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</si>
  <si>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</si>
  <si>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</si>
  <si>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</si>
  <si>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</si>
  <si>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</si>
  <si>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</si>
  <si>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</si>
  <si>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</si>
  <si>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</si>
  <si>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</si>
  <si>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</si>
  <si>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</si>
  <si>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</si>
  <si>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</si>
  <si>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</si>
  <si>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</si>
  <si>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</si>
  <si>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</si>
  <si>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</si>
  <si>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</si>
  <si>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</si>
  <si>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</si>
  <si>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</si>
  <si>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</si>
  <si>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</si>
  <si>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</si>
  <si>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</si>
  <si>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</si>
  <si>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</si>
  <si>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</si>
  <si>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</si>
  <si>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</si>
  <si>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</si>
  <si>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</si>
  <si>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</si>
  <si>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</si>
  <si>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</si>
  <si>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</si>
  <si>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</si>
  <si>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</si>
  <si>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</si>
  <si>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</si>
  <si>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</si>
  <si>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</si>
  <si>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</si>
  <si>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</si>
  <si>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</si>
  <si>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</si>
  <si>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</si>
  <si>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</si>
  <si>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</si>
  <si>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</si>
  <si>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</si>
  <si>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</si>
  <si>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</si>
  <si>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</si>
  <si>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</si>
  <si>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</si>
  <si>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</si>
  <si>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</si>
  <si>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</si>
  <si>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</si>
  <si>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</si>
  <si>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</si>
  <si>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</si>
  <si>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</si>
  <si>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</si>
  <si>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</si>
  <si>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</si>
  <si>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</si>
  <si>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</si>
  <si>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</si>
  <si>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</si>
  <si>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</si>
  <si>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</si>
  <si>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</si>
  <si>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</si>
  <si>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</si>
  <si>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</si>
  <si>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</si>
  <si>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</si>
  <si>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</si>
  <si>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</si>
  <si>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</si>
  <si>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</si>
  <si>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</si>
  <si>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</si>
  <si>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</si>
  <si>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</si>
  <si>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</si>
  <si>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</si>
  <si>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</si>
  <si>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</si>
  <si>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</si>
  <si>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</si>
  <si>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</si>
  <si>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</si>
  <si>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</si>
  <si>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</si>
  <si>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</si>
  <si>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</si>
  <si>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</si>
  <si>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</si>
  <si>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</si>
  <si>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</si>
  <si>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</si>
  <si>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</si>
  <si>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</si>
  <si>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</si>
  <si>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</si>
  <si>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</si>
  <si>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</si>
  <si>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</si>
  <si>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</si>
  <si>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</si>
  <si>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</si>
  <si>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</si>
  <si>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</si>
  <si>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</si>
  <si>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</si>
  <si>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</si>
  <si>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</si>
  <si>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</si>
  <si>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</si>
  <si>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</si>
  <si>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</si>
  <si>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</si>
  <si>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</si>
  <si>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</si>
  <si>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</si>
  <si>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</si>
  <si>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</si>
  <si>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</si>
  <si>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</si>
  <si>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</si>
  <si>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</si>
  <si>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</si>
  <si>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</si>
  <si>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</si>
  <si>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</si>
  <si>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</si>
  <si>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</si>
  <si>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</si>
  <si>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</si>
  <si>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</si>
  <si>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</si>
  <si>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</si>
  <si>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</si>
  <si>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</si>
  <si>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</si>
  <si>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</si>
  <si>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</si>
  <si>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</si>
  <si>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</si>
  <si>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</si>
  <si>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</si>
  <si>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</si>
  <si>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</si>
  <si>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</si>
  <si>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</si>
  <si>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</si>
  <si>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</si>
  <si>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</si>
  <si>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</si>
  <si>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</si>
  <si>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</si>
  <si>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</si>
  <si>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</si>
  <si>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</si>
  <si>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</si>
  <si>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</si>
  <si>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</si>
  <si>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</si>
  <si>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</si>
  <si>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</si>
  <si>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</si>
  <si>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</si>
  <si>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</si>
  <si>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</si>
  <si>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</si>
  <si>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</si>
  <si>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</si>
  <si>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</si>
  <si>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</si>
  <si>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</si>
  <si>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</si>
  <si>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</si>
  <si>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</si>
  <si>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</si>
  <si>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</si>
  <si>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</si>
  <si>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</si>
  <si>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</si>
  <si>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</si>
  <si>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</si>
  <si>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</si>
  <si>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</si>
  <si>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</si>
  <si>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</si>
  <si>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</si>
  <si>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</si>
  <si>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</si>
  <si>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</si>
  <si>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</si>
  <si>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</si>
  <si>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</si>
  <si>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</si>
  <si>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</si>
  <si>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</si>
  <si>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</si>
  <si>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</si>
  <si>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</si>
  <si>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</si>
  <si>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</si>
  <si>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</si>
  <si>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</si>
  <si>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</si>
  <si>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</si>
  <si>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</si>
  <si>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</si>
  <si>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</si>
  <si>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</si>
  <si>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</si>
  <si>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</si>
  <si>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</si>
  <si>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</si>
  <si>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</si>
  <si>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</si>
  <si>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</si>
  <si>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</si>
  <si>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</si>
  <si>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</si>
  <si>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</si>
  <si>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</si>
  <si>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</si>
  <si>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</si>
  <si>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</si>
  <si>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</si>
  <si>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</si>
  <si>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</si>
  <si>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</si>
  <si>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</si>
  <si>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</si>
  <si>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</si>
  <si>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</si>
  <si>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</si>
  <si>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</si>
  <si>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</si>
  <si>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</si>
  <si>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</si>
  <si>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</si>
  <si>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</si>
  <si>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</si>
  <si>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</si>
  <si>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</si>
  <si>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</si>
  <si>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</si>
  <si>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</si>
  <si>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</si>
  <si>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</si>
  <si>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</si>
  <si>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</si>
  <si>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</si>
  <si>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</si>
  <si>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</si>
  <si>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</si>
  <si>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</si>
  <si>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</si>
  <si>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</si>
  <si>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</si>
  <si>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</si>
  <si>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</si>
  <si>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</si>
  <si>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</si>
  <si>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</si>
  <si>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</si>
  <si>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</si>
  <si>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</si>
  <si>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</si>
  <si>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</si>
  <si>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</si>
  <si>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</si>
  <si>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</si>
  <si>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</si>
  <si>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</si>
  <si>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</si>
  <si>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</si>
  <si>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</si>
  <si>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</si>
  <si>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</si>
  <si>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</si>
  <si>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</si>
  <si>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</si>
  <si>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</si>
  <si>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</si>
  <si>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</si>
  <si>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</si>
  <si>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</si>
  <si>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</si>
  <si>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</si>
  <si>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</si>
  <si>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</si>
  <si>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</si>
  <si>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</si>
  <si>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</si>
  <si>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</si>
  <si>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</si>
  <si>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</si>
  <si>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</si>
  <si>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</si>
  <si>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</si>
  <si>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</si>
  <si>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</si>
  <si>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</si>
  <si>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</si>
  <si>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</si>
  <si>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</si>
  <si>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</si>
  <si>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</si>
  <si>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</si>
  <si>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</si>
  <si>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</si>
  <si>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</si>
  <si>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</si>
  <si>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</si>
  <si>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</si>
  <si>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</si>
  <si>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</si>
  <si>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</si>
  <si>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</si>
  <si>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</si>
  <si>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</si>
  <si>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</si>
  <si>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</si>
  <si>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</si>
  <si>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</si>
  <si>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</si>
  <si>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</si>
  <si>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</si>
  <si>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</si>
  <si>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</si>
  <si>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</si>
  <si>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</si>
  <si>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</si>
  <si>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</si>
  <si>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</si>
  <si>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</si>
  <si>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</si>
  <si>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</si>
  <si>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</si>
  <si>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</si>
  <si>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</si>
  <si>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</si>
  <si>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</si>
  <si>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</si>
  <si>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</si>
  <si>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</si>
  <si>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</si>
  <si>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</si>
  <si>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</si>
  <si>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</si>
  <si>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</si>
  <si>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</si>
  <si>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</si>
  <si>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</si>
  <si>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</si>
  <si>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</si>
  <si>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</si>
  <si>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</si>
  <si>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</si>
  <si>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</si>
  <si>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</si>
  <si>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</si>
  <si>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</si>
  <si>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</si>
  <si>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</si>
  <si>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</si>
  <si>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</si>
  <si>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</si>
  <si>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</si>
  <si>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</si>
  <si>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</si>
  <si>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</si>
  <si>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</si>
  <si>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</si>
  <si>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</si>
  <si>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</si>
  <si>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</si>
  <si>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</si>
  <si>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</si>
  <si>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</si>
  <si>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</si>
  <si>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</si>
  <si>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</si>
  <si>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</si>
  <si>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</si>
  <si>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</si>
  <si>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</si>
  <si>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</si>
  <si>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</si>
  <si>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</si>
  <si>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</si>
  <si>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</si>
  <si>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</si>
  <si>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</si>
  <si>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</si>
  <si>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</si>
  <si>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</si>
  <si>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</si>
  <si>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</si>
  <si>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</si>
  <si>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</si>
  <si>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</si>
  <si>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</si>
  <si>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</si>
  <si>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</si>
  <si>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</si>
  <si>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</si>
  <si>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</si>
  <si>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</si>
  <si>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</si>
  <si>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</si>
  <si>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</si>
  <si>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</si>
  <si>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</si>
  <si>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</si>
  <si>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</si>
  <si>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</si>
  <si>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</si>
  <si>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</si>
  <si>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</si>
  <si>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</si>
  <si>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</si>
  <si>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</si>
  <si>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</si>
  <si>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</si>
  <si>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</si>
  <si>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</si>
  <si>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</si>
  <si>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</si>
  <si>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</si>
  <si>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</si>
  <si>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</si>
  <si>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</si>
  <si>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</si>
  <si>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</si>
  <si>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</si>
  <si>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</si>
  <si>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</si>
  <si>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</si>
  <si>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</si>
  <si>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</si>
  <si>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</si>
  <si>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</si>
  <si>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</si>
  <si>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</si>
  <si>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</si>
  <si>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</si>
  <si>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</si>
  <si>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</si>
  <si>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</si>
  <si>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</si>
  <si>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</si>
  <si>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</si>
  <si>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</si>
  <si>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</si>
  <si>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</si>
  <si>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</si>
  <si>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</si>
  <si>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</si>
  <si>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</si>
  <si>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</si>
  <si>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</si>
  <si>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</si>
  <si>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</si>
  <si>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</si>
  <si>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</si>
  <si>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</si>
  <si>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</si>
  <si>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</si>
  <si>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</si>
  <si>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</si>
  <si>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</si>
  <si>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</si>
  <si>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</si>
  <si>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</si>
  <si>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</si>
  <si>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</si>
  <si>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</si>
  <si>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</si>
  <si>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</si>
  <si>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</si>
  <si>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</si>
  <si>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</si>
  <si>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</si>
  <si>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</si>
  <si>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</si>
  <si>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</si>
  <si>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</si>
  <si>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</si>
  <si>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</si>
  <si>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</si>
  <si>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</si>
  <si>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</si>
  <si>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</si>
  <si>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</si>
  <si>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</si>
  <si>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</si>
  <si>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</si>
  <si>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</si>
  <si>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</si>
  <si>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</si>
  <si>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</si>
  <si>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</si>
  <si>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</si>
  <si>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</si>
  <si>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</si>
  <si>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</si>
  <si>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</si>
  <si>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</si>
  <si>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</si>
  <si>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</si>
  <si>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</si>
  <si>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</si>
  <si>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</si>
  <si>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</si>
  <si>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</si>
  <si>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</si>
  <si>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</si>
  <si>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</si>
  <si>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</si>
  <si>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</si>
  <si>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</si>
  <si>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</si>
  <si>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</si>
  <si>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</si>
  <si>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</si>
  <si>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</si>
  <si>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</si>
  <si>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</si>
  <si>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</si>
  <si>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</si>
  <si>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</si>
  <si>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</si>
  <si>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</si>
  <si>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</si>
  <si>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</si>
  <si>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</si>
  <si>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</si>
  <si>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</si>
  <si>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</si>
  <si>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</si>
  <si>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</si>
  <si>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</si>
  <si>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</si>
  <si>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</si>
  <si>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</si>
  <si>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</si>
  <si>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</si>
  <si>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</si>
  <si>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</si>
  <si>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</si>
  <si>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</si>
  <si>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</si>
  <si>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</si>
  <si>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</si>
  <si>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</si>
  <si>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</si>
  <si>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</si>
  <si>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</si>
  <si>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</si>
  <si>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</si>
  <si>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</si>
  <si>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</si>
  <si>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</si>
  <si>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</si>
  <si>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</si>
  <si>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</si>
  <si>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</si>
  <si>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</si>
  <si>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</si>
  <si>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</si>
  <si>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</si>
  <si>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</si>
  <si>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</si>
  <si>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</si>
  <si>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</si>
  <si>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</si>
  <si>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</si>
  <si>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</si>
  <si>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</si>
  <si>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</si>
  <si>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</si>
  <si>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</si>
  <si>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</si>
  <si>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</si>
  <si>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</si>
  <si>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</si>
  <si>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</si>
  <si>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</si>
  <si>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</si>
  <si>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</si>
  <si>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</si>
  <si>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</si>
  <si>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</si>
  <si>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</si>
  <si>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</si>
  <si>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</si>
  <si>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</si>
  <si>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</si>
  <si>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</si>
  <si>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</si>
  <si>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</si>
  <si>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</si>
  <si>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</si>
  <si>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</si>
  <si>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</si>
  <si>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</si>
  <si>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</si>
  <si>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</si>
  <si>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</si>
  <si>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</si>
  <si>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</si>
  <si>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</si>
  <si>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</si>
  <si>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</si>
  <si>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</si>
  <si>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</si>
  <si>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</si>
  <si>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</si>
  <si>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</si>
  <si>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</si>
  <si>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</si>
  <si>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</si>
  <si>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</si>
  <si>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</si>
  <si>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</si>
  <si>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</si>
  <si>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</si>
  <si>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</si>
  <si>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</si>
  <si>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</si>
  <si>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</si>
  <si>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</si>
  <si>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</si>
  <si>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</si>
  <si>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</si>
  <si>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</si>
  <si>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</si>
  <si>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</si>
  <si>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</si>
  <si>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</si>
  <si>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</si>
  <si>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</si>
  <si>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</si>
  <si>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</si>
  <si>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</si>
  <si>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</si>
  <si>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</si>
  <si>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</si>
  <si>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</si>
  <si>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</si>
  <si>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</si>
  <si>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</si>
  <si>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</si>
  <si>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</si>
  <si>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</si>
  <si>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</si>
  <si>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</si>
  <si>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</si>
  <si>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</si>
  <si>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</si>
  <si>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</si>
  <si>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</si>
  <si>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</si>
  <si>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</si>
  <si>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</si>
  <si>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</si>
  <si>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</si>
  <si>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</si>
  <si>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</si>
  <si>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</si>
  <si>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</si>
  <si>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</si>
  <si>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</si>
  <si>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</si>
  <si>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</si>
  <si>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</si>
  <si>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</si>
  <si>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</si>
  <si>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</si>
  <si>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</si>
  <si>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</si>
  <si>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</si>
  <si>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</si>
  <si>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</si>
  <si>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</si>
  <si>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</si>
  <si>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</si>
  <si>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</si>
  <si>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</si>
  <si>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</si>
  <si>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</si>
  <si>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</si>
  <si>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</si>
  <si>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</si>
  <si>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</si>
  <si>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</si>
  <si>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</si>
  <si>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</si>
  <si>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</si>
  <si>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</si>
  <si>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</si>
  <si>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</si>
  <si>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</si>
  <si>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</si>
  <si>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</si>
  <si>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</si>
  <si>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</si>
  <si>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</si>
  <si>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</si>
  <si>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</si>
  <si>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</si>
  <si>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</si>
  <si>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</si>
  <si>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</si>
  <si>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</si>
  <si>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</si>
  <si>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</si>
  <si>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</si>
  <si>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</si>
  <si>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</si>
  <si>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</si>
  <si>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</si>
  <si>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</si>
  <si>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</si>
  <si>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</si>
  <si>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</si>
  <si>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</si>
  <si>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</si>
  <si>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</si>
  <si>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</si>
  <si>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</si>
  <si>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</si>
  <si>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</si>
  <si>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</si>
  <si>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</si>
  <si>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</si>
  <si>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</si>
  <si>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</si>
  <si>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</si>
  <si>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</si>
  <si>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</si>
  <si>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</si>
  <si>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</si>
  <si>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</si>
  <si>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</si>
  <si>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</si>
  <si>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</si>
  <si>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</si>
  <si>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</si>
  <si>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</si>
  <si>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</si>
  <si>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</si>
  <si>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</si>
  <si>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</si>
  <si>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</si>
  <si>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</si>
  <si>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</si>
  <si>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</si>
  <si>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</si>
  <si>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</si>
  <si>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</si>
  <si>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</si>
  <si>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</si>
  <si>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</si>
  <si>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</si>
  <si>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</si>
  <si>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</si>
  <si>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</si>
  <si>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</si>
  <si>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</si>
  <si>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</si>
  <si>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</si>
  <si>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</si>
  <si>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</si>
  <si>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</si>
  <si>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</si>
  <si>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</si>
  <si>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</si>
  <si>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</si>
  <si>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</si>
  <si>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</si>
  <si>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</si>
  <si>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</si>
  <si>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</si>
  <si>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</si>
  <si>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</si>
  <si>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</si>
  <si>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</si>
  <si>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</si>
  <si>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</si>
  <si>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</si>
  <si>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</si>
  <si>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</si>
  <si>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</si>
  <si>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</si>
  <si>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</si>
  <si>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</si>
  <si>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</si>
  <si>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</si>
  <si>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</si>
  <si>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</si>
  <si>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</si>
  <si>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</si>
  <si>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</si>
  <si>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</si>
  <si>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</si>
  <si>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</si>
  <si>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</si>
  <si>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</si>
  <si>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</si>
  <si>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</si>
  <si>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</si>
  <si>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</si>
  <si>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</si>
  <si>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</si>
  <si>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</si>
  <si>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</si>
  <si>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</si>
  <si>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</si>
  <si>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</si>
  <si>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</si>
  <si>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</si>
  <si>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</si>
  <si>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</si>
  <si>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</si>
  <si>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</si>
  <si>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</si>
  <si>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</si>
  <si>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</si>
  <si>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</si>
  <si>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</si>
  <si>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</si>
  <si>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</si>
  <si>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</si>
  <si>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</si>
  <si>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</si>
  <si>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</si>
  <si>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</si>
  <si>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</si>
  <si>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</si>
  <si>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</si>
  <si>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</si>
  <si>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</si>
  <si>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</si>
  <si>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</si>
  <si>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</si>
  <si>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</si>
  <si>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</si>
  <si>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</si>
  <si>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</si>
  <si>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</si>
  <si>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</si>
  <si>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</si>
  <si>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</si>
  <si>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</si>
  <si>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</si>
  <si>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</si>
  <si>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</si>
  <si>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</si>
  <si>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</si>
  <si>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</si>
  <si>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</si>
  <si>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</si>
  <si>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</si>
  <si>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</si>
  <si>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</si>
  <si>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</si>
  <si>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</si>
  <si>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</si>
  <si>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</si>
  <si>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</si>
  <si>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</si>
  <si>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</si>
  <si>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</si>
  <si>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</si>
  <si>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</si>
  <si>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</si>
  <si>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</si>
  <si>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</si>
  <si>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</si>
  <si>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</si>
  <si>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</si>
  <si>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</si>
  <si>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</si>
  <si>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</si>
  <si>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</si>
  <si>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</si>
  <si>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</si>
  <si>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</si>
  <si>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</si>
  <si>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</si>
  <si>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</si>
  <si>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</si>
  <si>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</si>
  <si>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</si>
  <si>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</si>
  <si>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</si>
  <si>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</si>
  <si>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</si>
  <si>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</si>
  <si>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</si>
  <si>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</si>
  <si>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</si>
  <si>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</si>
  <si>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</si>
  <si>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</si>
  <si>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</si>
  <si>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</si>
  <si>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</si>
  <si>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</si>
  <si>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</si>
  <si>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</si>
  <si>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</si>
  <si>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</si>
  <si>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</si>
  <si>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</si>
  <si>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</si>
  <si>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</si>
  <si>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</si>
  <si>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</si>
  <si>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</si>
  <si>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</si>
  <si>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</si>
  <si>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</si>
  <si>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</si>
  <si>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</si>
  <si>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</si>
  <si>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</si>
  <si>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</si>
  <si>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</si>
  <si>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</si>
  <si>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</si>
  <si>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</si>
  <si>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</si>
  <si>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</si>
  <si>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</si>
  <si>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</si>
  <si>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</si>
  <si>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</si>
  <si>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</si>
  <si>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</si>
  <si>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</si>
  <si>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</si>
  <si>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</si>
  <si>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</si>
  <si>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</si>
  <si>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</si>
  <si>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</si>
  <si>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</si>
  <si>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</si>
  <si>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</si>
  <si>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</si>
  <si>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</si>
  <si>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</si>
  <si>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</si>
  <si>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</si>
  <si>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</si>
  <si>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</si>
  <si>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</si>
  <si>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</si>
  <si>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</si>
  <si>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</si>
  <si>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</si>
  <si>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</si>
  <si>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</si>
  <si>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</si>
  <si>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</si>
  <si>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</si>
  <si>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</si>
  <si>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</si>
  <si>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</si>
  <si>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</si>
  <si>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</si>
  <si>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</si>
  <si>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</si>
  <si>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</si>
  <si>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</si>
  <si>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</si>
  <si>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</si>
  <si>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</si>
  <si>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</si>
  <si>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</si>
  <si>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</si>
  <si>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</si>
  <si>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</si>
  <si>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</si>
  <si>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</si>
  <si>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</si>
  <si>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</si>
  <si>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</si>
  <si>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</si>
  <si>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</si>
  <si>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</si>
  <si>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</si>
  <si>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</si>
  <si>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</si>
  <si>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</si>
  <si>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</si>
  <si>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</si>
  <si>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</si>
  <si>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</si>
  <si>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</si>
  <si>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</si>
  <si>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</si>
  <si>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</si>
  <si>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</si>
  <si>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</si>
  <si>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</si>
  <si>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</si>
  <si>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</si>
  <si>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</si>
  <si>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</si>
  <si>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</si>
  <si>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</si>
  <si>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</si>
  <si>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</si>
  <si>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</si>
  <si>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</si>
  <si>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</si>
  <si>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</si>
  <si>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</si>
  <si>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</si>
  <si>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</si>
  <si>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</si>
  <si>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</si>
  <si>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</si>
  <si>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</si>
  <si>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</si>
  <si>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</si>
  <si>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</si>
  <si>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</si>
  <si>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</si>
  <si>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</si>
  <si>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</si>
  <si>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</si>
  <si>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</si>
  <si>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</si>
  <si>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</si>
  <si>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</si>
  <si>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</si>
  <si>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</si>
  <si>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</si>
  <si>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</si>
  <si>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</si>
  <si>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</si>
  <si>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</si>
  <si>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</si>
  <si>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</si>
  <si>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</si>
  <si>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</si>
  <si>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</si>
  <si>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</si>
  <si>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</si>
  <si>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</si>
  <si>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</si>
  <si>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</si>
  <si>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</si>
  <si>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</si>
  <si>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</si>
  <si>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</si>
  <si>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</si>
  <si>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</si>
  <si>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</si>
  <si>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</si>
  <si>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</si>
  <si>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</si>
  <si>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</si>
  <si>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</si>
  <si>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</si>
  <si>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</si>
  <si>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</si>
  <si>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</si>
  <si>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</si>
  <si>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</si>
  <si>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</si>
  <si>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</si>
  <si>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</si>
  <si>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</si>
  <si>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</si>
  <si>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</si>
  <si>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</si>
  <si>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</si>
  <si>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</si>
  <si>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</si>
  <si>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</si>
  <si>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</si>
  <si>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</si>
  <si>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</si>
  <si>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</si>
  <si>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</si>
  <si>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</si>
  <si>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</si>
  <si>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</si>
  <si>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</si>
  <si>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</si>
  <si>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</si>
  <si>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</si>
  <si>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</si>
  <si>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</si>
  <si>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</si>
  <si>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</si>
  <si>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</si>
  <si>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</si>
  <si>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</si>
  <si>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</si>
  <si>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</si>
  <si>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</si>
  <si>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</si>
  <si>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</si>
  <si>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</si>
  <si>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</si>
  <si>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</si>
  <si>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</si>
  <si>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</si>
  <si>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</si>
  <si>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</si>
  <si>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</si>
  <si>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</si>
  <si>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</si>
  <si>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</si>
  <si>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</si>
  <si>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</si>
  <si>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</si>
  <si>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</si>
  <si>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</si>
  <si>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</si>
  <si>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</si>
  <si>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</si>
  <si>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</si>
  <si>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</si>
  <si>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</si>
  <si>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</si>
  <si>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</si>
  <si>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</si>
  <si>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</si>
  <si>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</si>
  <si>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</si>
  <si>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</si>
  <si>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</si>
  <si>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</si>
  <si>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</si>
  <si>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</si>
  <si>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</si>
  <si>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</si>
  <si>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</si>
  <si>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</si>
  <si>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</si>
  <si>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</si>
  <si>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</si>
  <si>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</si>
  <si>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</si>
  <si>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</si>
  <si>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</si>
  <si>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</si>
  <si>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</si>
  <si>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</si>
  <si>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</si>
  <si>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</si>
  <si>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</si>
  <si>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</si>
  <si>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</si>
  <si>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</si>
  <si>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</si>
  <si>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</si>
  <si>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</si>
  <si>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</si>
  <si>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</si>
  <si>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</si>
  <si>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</si>
  <si>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</si>
  <si>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</si>
  <si>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</si>
  <si>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</si>
  <si>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</si>
  <si>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</si>
  <si>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</si>
  <si>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</si>
  <si>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</si>
  <si>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</si>
  <si>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</si>
  <si>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</si>
  <si>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</si>
  <si>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</si>
  <si>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</si>
  <si>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</si>
  <si>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</si>
  <si>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</si>
  <si>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</si>
  <si>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</si>
  <si>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</si>
  <si>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</si>
  <si>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</si>
  <si>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</si>
  <si>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</si>
  <si>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</si>
  <si>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</si>
  <si>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</si>
  <si>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</si>
  <si>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</si>
  <si>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</si>
  <si>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</si>
  <si>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</si>
  <si>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</si>
  <si>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</si>
  <si>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</si>
  <si>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</si>
  <si>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</si>
  <si>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</si>
  <si>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</si>
  <si>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</si>
  <si>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</si>
  <si>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</si>
  <si>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</si>
  <si>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</si>
  <si>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</si>
  <si>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</si>
  <si>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</si>
  <si>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</si>
  <si>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</si>
  <si>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</si>
  <si>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</si>
  <si>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</si>
  <si>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</si>
  <si>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</si>
  <si>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</si>
  <si>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</si>
  <si>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</si>
  <si>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</si>
  <si>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</si>
  <si>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</si>
  <si>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</si>
  <si>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</si>
  <si>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</si>
  <si>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</si>
  <si>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</si>
  <si>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</si>
  <si>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</si>
  <si>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</si>
  <si>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</si>
  <si>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</si>
  <si>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</si>
  <si>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</si>
  <si>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</si>
  <si>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</si>
  <si>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</si>
  <si>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</si>
  <si>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</si>
  <si>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</si>
  <si>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</si>
  <si>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</si>
  <si>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</si>
  <si>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</si>
  <si>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</si>
  <si>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</si>
  <si>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</si>
  <si>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</si>
  <si>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</si>
  <si>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</si>
  <si>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</si>
  <si>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</si>
  <si>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</si>
  <si>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</si>
  <si>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</si>
  <si>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</si>
  <si>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</si>
  <si>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</si>
  <si>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</si>
  <si>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</si>
  <si>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</si>
  <si>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</si>
  <si>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</si>
  <si>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</si>
  <si>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</si>
  <si>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</si>
  <si>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</si>
  <si>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</si>
  <si>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</si>
  <si>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</si>
  <si>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</si>
  <si>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</si>
  <si>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</si>
  <si>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</si>
  <si>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</si>
  <si>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</si>
  <si>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</si>
  <si>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TT-20251006-01623</t>
  </si>
  <si>
    <t xml:space="preserve">EM team need 40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</si>
  <si>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</si>
  <si>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</si>
  <si>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</si>
  <si>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</si>
  <si>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</si>
  <si>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</si>
  <si>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</si>
  <si>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30 mins </t>
  </si>
  <si>
    <t>PCM-20251006-00001406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</si>
</sst>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0" totalsRowShown="0" headerRowDxfId="15" dataDxfId="14" headerRowBorderDxfId="12" tableBorderDxfId="13">
  <autoFilter ref="A1:L27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tabSelected="1" workbookViewId="0">
      <selection activeCell="A5" sqref="A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273.72069189814647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5</v>
      </c>
      <c r="D3" s="64" t="s">
        <v>12223</v>
      </c>
      <c r="E3" s="65"/>
      <c r="F3" s="66">
        <v>45936.648368055554</v>
      </c>
      <c r="G3" s="67">
        <f ca="1">IFERROR(NOW()-F3,"")</f>
        <v>2.0749768518726341E-2</v>
      </c>
      <c r="H3" s="66">
        <v>45936.648368055554</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45936.669117824073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45936.669117824073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45936.669117824073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45936.669117824073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45936.669117824073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45936.669117824073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45936.669117824073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45936.669117824073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45936.669117824073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45936.669117824073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45936.669117824073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45936.669117824073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45936.669117824073</v>
      </c>
      <c r="H16" s="68"/>
      <c r="I16" s="73" t="str">
        <f>IFERROR(VLOOKUP(D16,DB!A:F,6,0),"")</f>
        <v/>
      </c>
      <c r="J16" s="73" t="str">
        <f>IFERROR(VLOOKUP(D16,DB!A:G,7,0),"")</f>
        <v/>
      </c>
      <c r="K16" s="69"/>
      <c r="L16" s="70" t="str">
        <f>IFERROR(VLOOKUP(D16,DB!A:I,9,0),"")</f>
        <v/>
      </c>
    </row>
    <row r="17" spans="1:12" ht="15" customHeight="1">
      <c r="A17" s="156"/>
      <c r="B17" s="157" t="str">
        <f>IFERROR(VLOOKUP(D17,DB!A:K,11,0),"")</f>
        <v/>
      </c>
      <c r="C17" s="157"/>
      <c r="D17" s="157"/>
      <c r="E17" s="158"/>
      <c r="F17" s="159"/>
      <c r="G17" s="160">
        <f ca="1">IFERROR(NOW()-F17,"")</f>
        <v>45936.669117476849</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45936.669117476849</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45936.669117476849</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45936.669117476849</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45936.669117476849</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45936.669117476849</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45936.669117476849</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45936.669117476849</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45936.669117476849</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45936.669117476849</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45936.669117476849</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45936.669117476849</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45936.669117476849</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45936.669117476849</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45936.669117476849</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45936.669117476849</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45936.669117476849</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45936.669117476849</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45936.669117476849</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45936.669117476849</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45936.669117476849</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45936.669117476849</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45936.669117476849</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45936.669117476849</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45936.669117476849</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45936.669117476849</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45936.669117476849</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45936.669117476849</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45936.669117476849</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45936.669117476849</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45936.669117476849</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45936.669117476849</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45936.669117476849</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45936.669117476849</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45936.669117476849</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45936.669117476849</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45936.669117476849</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45936.669117476849</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45936.669117476849</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45936.669117476849</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45936.669117476849</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45936.669117476849</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45936.669117476849</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45936.669117476849</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45936.669117476849</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45936.669117476849</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45936.669117476849</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45936.669117476849</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45936.669117476849</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45936.669117476849</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45936.669117476849</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45936.669117476849</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45936.669117476849</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45936.669117476849</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45936.669117476849</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45936.669117476849</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45936.669117476849</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45936.669117476849</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45936.669117476849</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45936.669117476849</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45936.669117476849</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45936.669117476849</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45936.669117476849</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45936.669117476849</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45936.669117476849</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45936.669117476849</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45936.669117476849</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45936.669117476849</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45936.669117476849</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45936.669117476849</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45936.669117476849</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45936.669117476849</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45936.669117476849</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45936.669117476849</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45936.669117476849</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45936.669117476849</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45936.669117476849</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45936.669117476849</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45936.669117476849</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45936.669117476849</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45936.669117476849</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45936.669117476849</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45936.669117476849</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45936.669117476849</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45936.669117476849</v>
      </c>
      <c r="H101" s="159"/>
      <c r="I101" s="157" t="str">
        <f>IFERROR(VLOOKUP(D101,DB!A:F,6,0),"")</f>
        <v/>
      </c>
      <c r="J101" s="73" t="str">
        <f>IFERROR(VLOOKUP(D101,DB!A:G,7,0),"")</f>
        <v/>
      </c>
      <c r="K101" s="161"/>
      <c r="L101" s="162" t="str">
        <f>IFERROR(VLOOKUP(D101,DB!A:I,9,0),"")</f>
        <v/>
      </c>
    </row>
    <row r="102" spans="1:12" ht="15" customHeight="1">
      <c r="A102" s="156"/>
      <c r="B102" s="157" t="str">
        <f>IFERROR(VLOOKUP(D102,DB!A:K,11,0),"")</f>
        <v/>
      </c>
      <c r="C102" s="157"/>
      <c r="D102" s="157"/>
      <c r="E102" s="158"/>
      <c r="F102" s="159"/>
      <c r="G102" s="160">
        <f ca="1">IFERROR(NOW()-F102,"")</f>
        <v>45936.669117476849</v>
      </c>
      <c r="H102" s="159"/>
      <c r="I102" s="157" t="str">
        <f>IFERROR(VLOOKUP(D102,DB!A:F,6,0),"")</f>
        <v/>
      </c>
      <c r="J102" s="73" t="str">
        <f>IFERROR(VLOOKUP(D102,DB!A:G,7,0),"")</f>
        <v/>
      </c>
      <c r="K102" s="161"/>
      <c r="L102" s="162" t="str">
        <f>IFERROR(VLOOKUP(D102,DB!A:I,9,0),"")</f>
        <v/>
      </c>
    </row>
  </sheetData>
  <customSheetViews>
    <customSheetView guid="{F6042A99-DD27-4453-835D-0834D95730CC}" filter="1" showAutoFilter="1">
      <pageMargins left="0" right="0" top="0" bottom="0" header="0" footer="0"/>
      <autoFilter ref="B1:M1" xr:uid="{E557F5AB-BB5C-4BFB-A567-B529578D9E2E}"/>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129.94203414351796</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111.66927951388789</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23376</v>
      </c>
      <c r="E5" s="131" t="s">
        <v>38964</v>
      </c>
      <c r="F5" s="132">
        <v>45936.574861111112</v>
      </c>
      <c r="G5" s="133">
        <f ca="1">IFERROR(NOW()-F5,"-")</f>
        <v>9.4256365737237502E-2</v>
      </c>
      <c r="H5" s="132">
        <v>45936.568611111114</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45936.669117476849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45936.669117476849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45936.669117476849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45936.669117476849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45936.669117476849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45936.669117476849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45936.669117476849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45936.669117476849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45936.669117476849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45936.669117476849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45936.669117476849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45936.669117476849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45936.669117476849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45936.669117476849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45936.669117476849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45936.669117476849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45936.669117476849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45936.669117476849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45936.669117476849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45936.669117476849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45936.669117476849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45936.669117476849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45936.669117476849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45936.669117476849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45936.669117476849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45936.669117476849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45936.669117476849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45936.669117476849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45936.669117476849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45936.669117476849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45936.669117476849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45936.669117476849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45936.669117476849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45936.669117476849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45936.669117476849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45936.669117476849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45936.669117476849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45936.669117476849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45936.669117476849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45936.669117476849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45936.669117476849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45936.669117476849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45936.669117476849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45936.669117476849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45936.669117476849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45936.669117476849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45936.669117476849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45936.669117476849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45936.669117476849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45936.669117476849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45936.669117476849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45936.669117476849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45936.669117476849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45936.669117476849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45936.669117476849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45936.669117476849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45936.669117476849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45936.669117476849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45936.669117476849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45936.669117476849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45936.669117476849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45936.669117476849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45936.669117476849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45936.669117476849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45936.669117476849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45936.669117476849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45936.669117476849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45936.669117476849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45936.669117476849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45936.669117476849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45936.669117476849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45936.669117476849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45936.669117476849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45936.669117476849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45936.669117476849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45936.669117476849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45936.669117476849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45936.669117476849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45936.669117476849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45936.669117476849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45936.669117476849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45936.669117476849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45936.669117476849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45936.669117476849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45936.669117476849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45936.669117476849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45936.669117476849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45936.669117476849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45936.669117476849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45936.669117476849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45936.669117476849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45936.669117476849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45936.669117476849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45936.669117476849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45936.669117476849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45936.669117476849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45936.669117476849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45936.669117476849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45936.669117476849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45936.669117476849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45936.669117476849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45936.669117476849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45936.669117476849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45936.669117476849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45936.669117476849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45936.669117476849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45936.669117476849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45936.669117476849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45936.669117476849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45936.669117476849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45936.669117476849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45936.669117476849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45936.669117476849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45936.669117476849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45936.669117476849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45936.669117476849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45936.669117476849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45936.669117476849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45936.669117476849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45936.669117476849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45936.669117476849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45936.669117476849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45936.669117476849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45936.669117476849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45936.669117476849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45936.669117476849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45936.669117476849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45936.669117476849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45936.669117476849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45936.669117476849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45936.669117476849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45936.669117476849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45936.669117476849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45936.669117476849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45936.669117476849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45936.669117476849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45936.669117476849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45936.669117476849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45936.669117476849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45936.669117476849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45936.669117476849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45936.669117476849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45936.669117476849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45936.669117476849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45936.669117476849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45936.669117476849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45936.669117476849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45936.669117476849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45936.669117476849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45936.669117476849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45936.669117476849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45936.669117476849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45936.669117476849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45936.669117476849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45936.669117476849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45936.669117476849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45936.669117476849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45936.669117476849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45936.669117476849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45936.669117476849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45936.669117476849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45936.669117476849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45936.669117476849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45936.669117476849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45936.669117476849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45936.669117476849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45936.669117476849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45936.669117476849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45936.669117476849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45936.669117476849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45936.669117476849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45936.669117476849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45936.669117476849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45936.669117476849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45936.669117476849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45936.669117476849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45936.669117476849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45936.669117476849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45936.669117476849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45936.669117476849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45936.669117476849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45936.669117476849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45936.669117476849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45936.669117476849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45936.669117476849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45936.669117476849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45936.669117476849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45936.669117476849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45936.669117476849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45936.669117476849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45936.669117476849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45936.669117476849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45936.669117476849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45936.669117476849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45936.669117476849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45936.669117476849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45936.669117476849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45936.669117476849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45936.669117476849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45936.669117476849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45936.669117476849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45936.669117476849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45936.669117476849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45936.669117476849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45936.669117476849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45936.669117476849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45936.669117476849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45936.669117476849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45936.669117476849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45936.669117476849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45936.669117476849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45936.669117476849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45936.669117476849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45936.669117476849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45936.669117476849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45936.669117476849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45936.669117476849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45936.669117476849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45936.669117476849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45936.669117476849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45936.669117476849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45936.669117476849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45936.669117476849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45936.669117476849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45936.669117476849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45936.669117476849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45936.669117476849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45936.669117476849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45936.669117476849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45936.669117476849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45936.669117476849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45936.669117476849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45936.669117476849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45936.669117476849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45936.669117476849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45936.669117476849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45936.669117476849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45936.669117476849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45936.669117476849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45936.669117476849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45936.669117476849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45936.669117476849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45936.669117476849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45936.669117476849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45936.669117476849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45936.669117476849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45936.669117476849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45936.669117476849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45936.669117476849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45936.669117476849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45936.669117476849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45936.669117476849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45936.669117476849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45936.669117476849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45936.669117476849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45936.669117476849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45936.669117824073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45936.669117824073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45936.669117824073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45936.669117824073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45936.669117824073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45936.669117824073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45936.669117824073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45936.669117824073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45936.669117824073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45936.669117824073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45936.669117824073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45936.669117824073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45936.669117824073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45936.669117824073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45936.669117824073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45936.669117824073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45936.669117824073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45936.669117824073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45936.669117824073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45936.669117824073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45936.669117824073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45936.669117824073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45936.669117824073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45936.669117824073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45936.669117824073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45936.669117824073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45936.669117824073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45936.669117824073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45936.669117824073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45936.669117824073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45936.669117824073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45936.669117824073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45936.669117824073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45936.669117824073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45936.669117824073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45936.669117824073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45936.669117824073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45936.669117824073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45936.669117824073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45936.669117824073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45936.669117824073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45936.669117824073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45936.669117824073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45936.669117824073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45936.669117824073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45936.669117824073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45936.669117824073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45936.669117824073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45936.669117824073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45936.669117824073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45936.669117824073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45936.669117824073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45936.669117824073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45936.669117824073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45936.669117824073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45936.669117824073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45936.669117824073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45936.669117824073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45936.669117824073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45936.669117824073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45936.669117824073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45936.669117824073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45936.669117824073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45936.669117824073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45936.669117824073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45936.669117824073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45936.669117824073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45936.669117824073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45936.669117824073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45936.669117824073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45936.669117824073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45936.669117824073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45936.669117824073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45936.669117824073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45936.669117824073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45936.669117824073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45936.669117824073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45936.669117824073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45936.669117824073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45936.669117824073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45936.669117824073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45936.669117824073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45936.669117824073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45936.669117824073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45936.669117824073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45936.669117824073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45936.669117824073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45936.669117824073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45936.669117824073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45936.669117824073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45936.669117824073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45936.669117824073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45936.669117824073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45936.669117824073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45936.669117824073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45936.669117824073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45936.669117824073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45936.669117824073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45936.669117824073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45936.669117824073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45936.669117824073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45936.669117824073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45936.669117824073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45936.669117824073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45936.669117824073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45936.669117824073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45936.669117824073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45936.669117824073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45936.669117824073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45936.669117824073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45936.669117824073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45936.669117824073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45936.669117824073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45936.669117824073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45936.669117824073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45936.669117824073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45936.669117824073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45936.669117824073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45936.669117824073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45936.669117824073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45936.669117824073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45936.669117824073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45936.669117824073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45936.669117824073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45936.669117824073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45936.669117824073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45936.669117824073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45936.669117824073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45936.669117824073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45936.669117824073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45936.669117824073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45936.669117824073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45936.669117824073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45936.669117824073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45936.669117824073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45936.669117824073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45936.669117824073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45936.669117824073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45936.669117824073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45936.669117824073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45936.669117824073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45936.669117824073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45936.669117824073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45936.669117824073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45936.669117824073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45936.669117824073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45936.669117824073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45936.669117824073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45936.669117824073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45936.669117824073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45936.669117824073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45936.669117824073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45936.669117824073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45936.669117824073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45936.669117824073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45936.669117824073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45936.669117824073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45936.669117824073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45936.669117824073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45936.669117824073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45936.669117824073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45936.669117824073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45936.669117824073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45936.669117824073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45936.669117824073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45936.669117824073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45936.669117824073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45936.669117824073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45936.669117824073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45936.669117824073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45936.669117824073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45936.669117824073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45936.669117824073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45936.669117824073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45936.669117824073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45936.669117824073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45936.669117824073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45936.669117824073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45936.669117824073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45936.669117824073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45936.669117824073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45936.669117824073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45936.669117824073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45936.669117824073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45936.669117824073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45936.669117824073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45936.669117824073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45936.669117824073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45936.669117824073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45936.669117824073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45936.669117824073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45936.669117824073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45936.669117824073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45936.669117824073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45936.669117824073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45936.669117824073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45936.669117824073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45936.669117824073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45936.669117824073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45936.669117824073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45936.669117824073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45936.669117824073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45936.669117824073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45936.669117824073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45936.669117824073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45936.669117824073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45936.669117824073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45936.669117824073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45936.669117824073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45936.669117824073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45936.669117824073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45936.669117824073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45936.669117824073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45936.669117824073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45936.669117824073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45936.669117824073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45936.669117824073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45936.669117824073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45936.669117824073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45936.669117824073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45936.669117824073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45936.669117824073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45936.669117824073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45936.669117824073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45936.669117824073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45936.669117824073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45936.669117824073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45936.669117824073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45936.669117824073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45936.669117824073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45936.669117824073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45936.669117824073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45936.669117824073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45936.669117824073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45936.669117824073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45936.669117824073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45936.669117824073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45936.669117824073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45936.669117824073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45936.669117824073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45936.669117824073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45936.669117824073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45936.669117824073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45936.669117824073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45936.669117824073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45936.669117824073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45936.669117824073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45936.669117824073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45936.669117824073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45936.669117824073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45936.669117824073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45936.669117824073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45936.669117824073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45936.669117824073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45936.669117824073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45936.669117824073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45936.669117824073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45936.669117824073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45936.669117824073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45936.669117824073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45936.669117824073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45936.669117824073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45936.669117824073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45936.669117824073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45936.669117824073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45936.669117824073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45936.669117824073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45936.669117824073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45936.669117824073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45936.669117824073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45936.669117824073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45936.669117824073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45936.669117824073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45936.669117824073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45936.669117824073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45936.669117824073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45936.669117824073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45936.669117824073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45936.669117824073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45936.669117824073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45936.669117824073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45936.669117824073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45936.669117824073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45936.669117824073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45936.669117824073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45936.669117824073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45936.669117824073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45936.669117824073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45936.669117824073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45936.669117824073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45936.669117824073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45936.669117824073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45936.669117824073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45936.669117824073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45936.669117824073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45936.669117824073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45936.669117824073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45936.669117824073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45936.669117824073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45936.669117824073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45936.669117824073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45936.669117824073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45936.669117824073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45936.669117824073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45936.669117824073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45936.669117824073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45936.669117824073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45936.669117824073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45936.669117824073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45936.669117824073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45936.669117824073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45936.669117824073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45936.669117824073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45936.669117824073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45936.669117824073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45936.669117824073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45936.669117824073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45936.669117824073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45936.669117824073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45936.669117824073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45936.669117824073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45936.669117824073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45936.669117824073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45936.669117824073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45936.669117824073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45936.669117824073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45936.669117824073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45936.669117824073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45936.669117824073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45936.669117824073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45936.669117824073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45936.669117824073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45936.669117824073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45936.669117824073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45936.669117824073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45936.669117824073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45936.669117824073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45936.669117824073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45936.669117824073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45936.669117824073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45936.669117824073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45936.669117824073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45936.669117824073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45936.669117824073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45936.669117824073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45936.669117824073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45936.669117824073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45936.669117824073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45936.669117824073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45936.669117824073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45936.669117824073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45936.669117824073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45936.669117824073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45936.669117824073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45936.669117824073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45936.669117824073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45936.669117824073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45936.669117824073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45936.669117824073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45936.669117824073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45936.669117824073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45936.669117824073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45936.669117824073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45936.669117824073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45936.669117824073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45936.669117824073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45936.669117824073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45936.669117824073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45936.669117824073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45936.669117824073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45936.669117824073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45936.669117824073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45936.669117824073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45936.669117824073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45936.669117824073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45936.669117824073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45936.669117824073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45936.669117824073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45936.669117824073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45936.669117824073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45936.669117824073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45936.669117824073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45936.669117824073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45936.669117824073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45936.669117824073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45936.669117824073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45936.669117824073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45936.669117824073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45936.669117824073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45936.669117824073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45936.669117824073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45936.669117824073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45936.669117824073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45936.669117824073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45936.669117824073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45936.669117824073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45936.669117824073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45936.669117824073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45936.669117824073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45936.669117824073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45936.669117824073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45936.669117824073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45936.669117824073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45936.669117824073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45936.669117824073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45936.669117824073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45936.669117824073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45936.669117824073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45936.669117824073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45936.669117824073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45936.669117824073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45936.669117824073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45936.669117824073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45936.669117824073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45936.669117824073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45936.669117824073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45936.669117824073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45936.669117824073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45936.669117824073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45936.669117824073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45936.669117824073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45936.669117824073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45936.669117824073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45936.669117824073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45936.669117824073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45936.669117824073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45936.669117824073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45936.669117824073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45936.669117824073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45936.669117824073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45936.669117824073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45936.669117824073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45936.669117824073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45936.669117824073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45936.669117824073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45936.669117824073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45936.669117824073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45936.669117824073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45936.669117824073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45936.669117824073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45936.669117824073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45936.669117824073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45936.669117824073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45936.669117824073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45936.669117824073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45936.669117824073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45936.669117824073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45936.669117824073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45936.669117824073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45936.669117824073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45936.669117824073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45936.669117824073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45936.669117824073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45936.669117824073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45936.669117824073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45936.669117824073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45936.669117824073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45936.669117824073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45936.669117824073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45936.669117824073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45936.669117824073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45936.669117824073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45936.669117824073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45936.669117824073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45936.669117824073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45936.669117824073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45936.669117824073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45936.669117824073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45936.669117824073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45936.669117824073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45936.669117824073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45936.669117824073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45936.669117824073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45936.669117824073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45936.669117824073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45936.669117824073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45936.669117824073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45936.669117824073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45936.669117824073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45936.669117824073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45936.669117824073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45936.669117824073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45936.669117824073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45936.669117824073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45936.669117824073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45936.669117824073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45936.669117824073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45936.669117824073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45936.669117824073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45936.669117824073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45936.669117824073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45936.669117824073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45936.669117824073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45936.669117824073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45936.669117824073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45936.669117824073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45936.669117824073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45936.669117824073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45936.669117824073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45936.669117824073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45936.669117824073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45936.669117824073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45936.669117824073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45936.669117824073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45936.669117824073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45936.669117824073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45936.669117824073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45936.669117824073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45936.669117824073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45936.669117824073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45936.669117824073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45936.669117824073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45936.669117824073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45936.669117824073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45936.669117824073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45936.669117824073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45936.669117824073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45936.669117824073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45936.669117824073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45936.669117824073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45936.669117824073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45936.669117824073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45936.669117824073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45936.669117824073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45936.669117824073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45936.669117824073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45936.669117824073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45936.669117824073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45936.669117824073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45936.669117824073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45936.669117824073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45936.669117824073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45936.669117824073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45936.669117824073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45936.669117824073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45936.669117824073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45936.669117824073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45936.669117824073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45936.669117824073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45936.669117824073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45936.669117824073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45936.669117824073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45936.669117824073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45936.669117824073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45936.669117824073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45936.669117824073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45936.669117824073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45936.669117824073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45936.669117824073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45936.669117824073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45936.669117824073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45936.669117824073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45936.669117824073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45936.669117824073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45936.669117824073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45936.669117824073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45936.669117824073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45936.669117824073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45936.669117824073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45936.669117824073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45936.669117824073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45936.669117824073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45936.669117824073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45936.669117824073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45936.669117824073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45936.669117824073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45936.669117824073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45936.669117824073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45936.669117824073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45936.669117824073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45936.669117824073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45936.669117824073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45936.669117824073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45936.669117824073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45936.669117824073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45936.669117824073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45936.669117824073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45936.669117824073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45936.669117824073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45936.669117824073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45936.669117824073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45936.669117824073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45936.669117824073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45936.669117824073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45936.669117824073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45936.669117824073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45936.669117824073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45936.669117824073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45936.669117824073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45936.669117824073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45936.669117824073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45936.669117824073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45936.669117824073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45936.669117824073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45936.669117824073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45936.669117824073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45936.669117824073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45936.669117824073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45936.669117824073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45936.669117824073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45936.669117824073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45936.669117824073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45936.669117824073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45936.669117824073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45936.669117824073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45936.669117824073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45936.669117824073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45936.669117824073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45936.669117824073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45936.669117824073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45936.669117824073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45936.669117824073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45936.669117824073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45936.669117824073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45936.669117824073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45936.669117824073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45936.669117824073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45936.669117824073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45936.669117824073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45936.669117824073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45936.669117824073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45936.669117824073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45936.669117824073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45936.669117824073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45936.669117824073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45936.669117824073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45936.669117824073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45936.669117824073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45936.669117824073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45936.669117824073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45936.669117824073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45936.669117824073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45936.669117824073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45936.669117824073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45936.669117824073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45936.669117824073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45936.669117824073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45936.669117824073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45936.669117824073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45936.669117824073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45936.669117824073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45936.669117824073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45936.669117824073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45936.669117824073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45936.669117824073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45936.669117824073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45936.669117824073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45936.669117824073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45936.669117824073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45936.669117824073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45936.669117824073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45936.669117824073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45936.669117824073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45936.669117824073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45936.669117824073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45936.669117824073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45936.669117824073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45936.669117824073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45936.669117824073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45936.669117824073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45936.669117824073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45936.669117824073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45936.669117824073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45936.669117824073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45936.669117824073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45936.669117824073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45936.669117824073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45936.669117824073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45936.669117824073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45936.669117824073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45936.669117824073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45936.669117824073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45936.669117824073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45936.669117824073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45936.669117824073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45936.669117824073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45936.669117824073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45936.669117824073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45936.669117824073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45936.669117824073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45936.669117824073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45936.669117824073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45936.669117824073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45936.669117824073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45936.669117824073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45936.669117824073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45936.669117824073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45936.669117824073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45936.669117824073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45936.669117824073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45936.669117824073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45936.669117824073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45936.669117824073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45936.669117824073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45936.669117824073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45936.669117824073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45936.669117824073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45936.669117824073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45936.669117824073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45936.669117824073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45936.669117824073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45936.669117824073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45936.669117824073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45936.669117824073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45936.669117824073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45936.669117824073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45936.669117824073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45936.669117824073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45936.669117824073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45936.669117824073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45936.669117824073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45936.669117824073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45936.669117824073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45936.669117824073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45936.669117824073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45936.669117824073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45936.669117824073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45936.669117824073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45936.669117824073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45936.669117824073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45936.669117824073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45936.669117824073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45936.669117824073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45936.669117824073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45936.669117824073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45936.669117824073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45936.669117824073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45936.669117824073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45936.669117824073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45936.669117824073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45936.669117824073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45936.669117824073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45936.669117824073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45936.669117824073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45936.669117824073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45936.669117824073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45936.669117824073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45936.669117824073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45936.669117824073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45936.669117824073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45936.669117824073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45936.669117824073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45936.669117824073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45936.669117824073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45936.669117824073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45936.669117824073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45936.669117824073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45936.669117824073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45936.669117824073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45936.669117824073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45936.669117824073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45936.669117824073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45936.669117824073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45936.669117824073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45936.669117824073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45936.669117824073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45936.669117824073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45936.669117824073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45936.669117824073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45936.669117824073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45936.669117824073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45936.669117824073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45936.669117824073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45936.669117824073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45936.669117824073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45936.669117824073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45936.669117824073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45936.669117824073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45936.669117824073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45936.669117824073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45936.669117824073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45936.669117824073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45936.669117824073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45936.669117824073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45936.669117824073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45936.669117824073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45936.669117824073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45936.669117824073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45936.669117824073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45936.669117824073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45936.669117824073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45936.669117824073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45936.669117824073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45936.669117824073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45936.669117824073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45936.669117824073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45936.669117824073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45936.669117824073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45936.669117824073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45936.669117824073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45936.669117824073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45936.669117824073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45936.669117824073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45936.669117824073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45936.669117824073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45936.669117824073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45936.669117824073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45936.669117824073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45936.669117824073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45936.669117824073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45936.669117824073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45936.669117824073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45936.669117824073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45936.669117824073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45936.669117824073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45936.669117824073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45936.669117824073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45936.669117824073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45936.669117824073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45936.669117824073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45936.669117824073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45936.669117824073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45936.669117824073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45936.669117824073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45936.669117824073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45936.669117824073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45936.669117824073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45936.669117824073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45936.669117824073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45936.669117824073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45936.669117824073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45936.669117824073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45936.669117824073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45936.669117824073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45936.669117824073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45936.669117824073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45936.669117824073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45936.669117824073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45936.669117824073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45936.669117824073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45936.669117824073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45936.669117824073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45936.669117824073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45936.669117824073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45936.669117824073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45936.669117824073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45936.669117824073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45936.669117824073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45936.669117824073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45936.669117824073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45936.669117824073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45936.669117824073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45936.669117824073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45936.669117824073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45936.669117824073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45936.669117824073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45936.669117824073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45936.669117824073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45936.669117824073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45936.669117824073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45936.669117824073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45936.669117824073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45936.669117824073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45936.669117824073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45936.669117824073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45936.669117824073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45936.669117824073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45936.669117824073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45936.669117824073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45936.669117824073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45936.669117824073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45936.669117824073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45936.669117824073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45936.669117824073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45936.669117824073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45936.669117824073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45936.669117824073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45936.669117824073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45936.669117824073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45936.669117824073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45936.669117824073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45936.669117824073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45936.669117824073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45936.669117824073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45936.669117824073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45936.669117824073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45936.669117824073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45936.669117824073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45936.669117824073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45936.669117824073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45936.669117824073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45936.669117824073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45936.669117824073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45936.669117824073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45936.669117824073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45936.669117824073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45936.669117824073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45936.669117824073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45936.669117824073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45936.669117824073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45936.669117824073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45936.669117824073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45936.669117824073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45936.669117824073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45936.669117824073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45936.669117824073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45936.669117824073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45936.669117824073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45936.669117824073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45936.669117824073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45936.669117824073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45936.669117824073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45936.669117824073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45936.669117824073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45936.669117824073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45936.669117824073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45936.669117824073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45936.669117824073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45936.669117824073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45936.669117824073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45936.669117824073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45936.669117824073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45936.669117824073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45936.669117824073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45936.669117824073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45936.669117824073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45936.669117824073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45936.669117824073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45936.669117824073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45936.669117824073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45936.669117824073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45936.669117824073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45936.669117824073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45936.669117824073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45936.669117824073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45936.669117824073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45936.669117824073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45936.669117824073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45936.669117824073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45936.669117824073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45936.669117824073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45936.669117824073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45936.669117824073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45936.669117824073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45936.669117824073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45936.669117824073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45936.669117824073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45936.669117824073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45936.669117824073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45936.669117824073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45936.669117824073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45936.669117824073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45936.669117824073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45936.669117824073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45936.669117824073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45936.669117824073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45936.669117824073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45936.669117824073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45936.669117824073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45936.669117824073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45936.669117824073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45936.669117824073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45936.669117824073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45936.669117824073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45936.669117824073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45936.669117824073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45936.669117824073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45936.669117824073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45936.669117824073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45936.669117824073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45936.669117824073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45936.669117824073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45936.669117824073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45936.669117824073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45936.669117824073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45936.669117824073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45936.669117824073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45936.669117824073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45936.669117824073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45936.669117824073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45936.669117824073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45936.669117824073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45936.669117824073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45936.669117824073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45936.669117824073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45936.669117824073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45936.669117824073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45936.669117824073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45936.669117824073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45936.669117824073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45936.669117824073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45936.669117824073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45936.669117824073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45936.669117824073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45936.669117824073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45936.669117824073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45936.669117824073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45936.669117824073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45936.669117824073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45936.669117824073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45936.669117824073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45936.669117824073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45936.669117824073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45936.669117824073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45936.669117824073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45936.669117824073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45936.669117824073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45936.669117824073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45936.669117824073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45936.669117824073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45936.669117824073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45936.669117824073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45936.669117824073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45936.669117824073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45936.669117824073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45936.669117824073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45936.669117824073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45936.669117824073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45936.669117824073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45936.669117824073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45936.669117824073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45936.669117824073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45936.669117824073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45936.669117824073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45936.669117824073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45936.669117824073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45936.669117824073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45936.669117824073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45936.669117824073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45936.669117824073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45936.669117824073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45936.669117824073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45936.669117824073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45936.669117824073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45936.669117824073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45936.669117824073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45936.669117824073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45936.669117824073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45936.669117824073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45936.669117824073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45936.669117824073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45936.669117824073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45936.669117824073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45936.669117824073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45936.669117824073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45936.669117824073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45936.669117824073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45936.669117824073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45936.669117824073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45936.669117824073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45936.669117824073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45936.669117824073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45936.669117824073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45936.669117824073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45936.669117824073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45936.669117824073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45936.669117824073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45936.669117824073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45936.669117824073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45936.669117824073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45936.669117824073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45936.669117824073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45936.669117824073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45936.669117824073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45936.669117824073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45936.669117824073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45936.669117824073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45936.669117824073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45936.669117824073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45936.669117824073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45936.669117824073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45936.669117824073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45936.669117824073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45936.669117824073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45936.669117824073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45936.669117824073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45936.669117824073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45936.669117824073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45936.669117824073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45936.669117824073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45936.669117824073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45936.669117824073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45936.669117824073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45936.669117824073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45936.669117824073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45936.669117824073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45936.669117824073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45936.669117824073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45936.669117824073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45936.669117824073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45936.669117824073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45936.669117824073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45936.669117824073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45936.669117824073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45936.669117824073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45936.669117824073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45936.669117824073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45936.669117824073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45936.669117824073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45936.669117824073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45936.669117824073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45936.669117824073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45936.669117824073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45936.669117824073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45936.669117824073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45936.669117824073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45936.669117824073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45936.669117824073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45936.669117824073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45936.669117824073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45936.669117824073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45936.669117824073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45936.669117824073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45936.669117824073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45936.669117824073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45936.669117824073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45936.669117824073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45936.669117824073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45936.669117824073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45936.669117824073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45936.669117824073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45936.669117824073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45936.669117824073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45936.669117824073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45936.669117824073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45936.669117824073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45936.669117824073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45936.669117824073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45936.669117824073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45936.669117824073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45936.669117824073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45936.669117824073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45936.669117824073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45936.669117824073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45936.669117824073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45936.669117824073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45936.669117824073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45936.669117824073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45936.669117824073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45936.669117824073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45936.669117824073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45936.669117824073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45936.669117824073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45936.669117824073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45936.669117824073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45936.669117824073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45936.669117824073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45936.669117824073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45936.669117824073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45936.669117824073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45936.669117824073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45936.669117824073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45936.669117824073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45936.669117824073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45936.669117824073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45936.669117824073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45936.669117824073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45936.669117824073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45936.669117824073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45936.669117824073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45936.669117824073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45936.669117824073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45936.669117824073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45936.669117824073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45936.669117824073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45936.669117824073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45936.669117824073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45936.669117824073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45936.669117824073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45936.669117824073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45936.669117824073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45936.669117824073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45936.669117824073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45936.669117824073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45936.669117824073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45936.669117824073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45936.669117824073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45936.669117824073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45936.669117824073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45936.669117824073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45936.669117824073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45936.669117824073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45936.669117824073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45936.669117824073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45936.669117824073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45936.669117824073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45936.669117824073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45936.669117824073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45936.669117824073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45936.669117824073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45936.669117824073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45936.669117824073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45936.669117824073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45936.669117824073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45936.669117824073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45936.669117824073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45936.669117824073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45936.669117824073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45936.669117824073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45936.669117824073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45936.669117824073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45936.669117824073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45936.669117824073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45936.669117824073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45936.669117824073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45936.669117824073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45936.669117824073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45936.669117824073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45936.669117824073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45936.669117824073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45936.669117824073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45936.669117824073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45936.669117824073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45936.669117824073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45936.669117824073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45936.669117824073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45936.669117824073</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233.18839988425316</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1.512173032402643</v>
      </c>
      <c r="H3" s="113">
        <v>45935.07104166667</v>
      </c>
      <c r="I3" s="110" t="str">
        <f>IFERROR(VLOOKUP(D3,DB!A:F,6,0),"")</f>
        <v>Generator-SG</v>
      </c>
      <c r="J3" s="110" t="str">
        <f>IFERROR(VLOOKUP(D3,DB!A:G,7,0),"")</f>
        <v>Good</v>
      </c>
      <c r="K3" s="115" t="s">
        <v>39057</v>
      </c>
      <c r="L3" s="107" t="str">
        <f>IFERROR(VLOOKUP(D3,DB!A:I,9,0),"")</f>
        <v>Latis</v>
      </c>
    </row>
    <row r="4" spans="1:16" ht="15" customHeight="1">
      <c r="A4" s="141"/>
      <c r="B4" s="141" t="str">
        <f>IFERROR(VLOOKUP(D4,DB!A:K,11,0),"")</f>
        <v/>
      </c>
      <c r="C4" s="142"/>
      <c r="D4" s="143"/>
      <c r="E4" s="144"/>
      <c r="F4" s="145"/>
      <c r="G4" s="146">
        <f ca="1">IFERROR(NOW()-F4,"")</f>
        <v>45936.669117476849</v>
      </c>
      <c r="H4" s="145"/>
      <c r="I4" s="141" t="str">
        <f>IFERROR(VLOOKUP(D4,DB!A:F,6,0),"")</f>
        <v/>
      </c>
      <c r="J4" s="141" t="str">
        <f>IFERROR(VLOOKUP(D4,DB!A:G,7,0),"")</f>
        <v/>
      </c>
      <c r="K4" s="148"/>
      <c r="L4" s="143" t="str">
        <f>IFERROR(VLOOKUP(D4,DB!A:I,9,0),"")</f>
        <v/>
      </c>
    </row>
    <row r="5" spans="1:16" ht="15" customHeight="1">
      <c r="A5" s="141"/>
      <c r="B5" s="141" t="str">
        <f>IFERROR(VLOOKUP(D5,DB!A:K,11,0),"")</f>
        <v/>
      </c>
      <c r="C5" s="142"/>
      <c r="D5" s="107"/>
      <c r="E5" s="144"/>
      <c r="F5" s="145"/>
      <c r="G5" s="146">
        <f ca="1">IFERROR(NOW()-F5,"")</f>
        <v>45936.669117476849</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45936.669117476849</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45936.669117476849</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45936.669117476849</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45936.669117476849</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45936.669117476849</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45936.669117476849</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45936.669117476849</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45936.669117476849</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45936.669117476849</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45936.669117476849</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45936.669117476849</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45936.669117476849</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45936.669117476849</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45936.669117476849</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45936.669117476849</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45936.669117476849</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45936.669117476849</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45936.669117476849</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45936.669117476849</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45936.669117476849</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45936.669117476849</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45936.669117476849</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45936.669117476849</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45936.669117476849</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45936.669117476849</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45936.669117476849</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45936.669117476849</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45936.669117476849</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45936.669117476849</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45936.669117476849</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45936.669117476849</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45936.669117476849</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45936.669117476849</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45936.669117476849</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45936.669117476849</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45936.669117476849</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45936.669117476849</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45936.669117476849</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45936.669117476849</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45936.669117476849</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45936.669117476849</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45936.669117476849</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45936.669117476849</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45936.669117476849</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45936.669117476849</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45936.669117476849</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45936.669117476849</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45936.669117476849</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45936.669117476849</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45936.669117476849</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45936.669117476849</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45936.669117476849</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45936.669117476849</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45936.669117476849</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45936.669117476849</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45936.669117476849</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45936.669117476849</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45936.669117476849</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45936.669117476849</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45936.669117476849</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45936.669117476849</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45936.669117476849</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45936.669117476849</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45936.669117476849</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45936.669117476849</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45936.669117476849</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45936.669117476849</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45936.669117476849</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45936.669117476849</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45936.669117476849</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45936.669117476849</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45936.669117476849</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45936.669117476849</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45936.669117476849</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45936.669117476849</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45936.669117476849</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45936.669117476849</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45936.669117476849</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45936.669117476849</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45936.669117476849</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45936.669117476849</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45936.669117476849</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45936.669117476849</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45936.669117476849</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45936.669117476849</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45936.669117476849</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45936.669117476849</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45936.669117476849</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45936.669117476849</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45936.669117476849</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45936.669117476849</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45936.669117476849</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45936.669117476849</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45936.669117476849</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45936.669117476849</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45936.669117476849</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45936.669117476849</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45936.669117476849</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45936.669117476849</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45936.669117476849</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45936.669117476849</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45936.669117476849</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45936.669117476849</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45936.669117476849</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45936.669117476849</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45936.669117476849</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45936.669117476849</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45936.669117476849</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45936.669117476849</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45936.669117476849</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45936.669117476849</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45936.669117476849</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45936.669117476849</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45936.669117476849</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45936.669117476849</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45936.669117476849</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45936.669117476849</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45936.669117476849</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45936.669117476849</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45936.669117476849</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45936.669117476849</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45936.669117476849</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45936.669117476849</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45936.669117476849</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45936.669117476849</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45936.669117476849</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45936.669117476849</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45936.669117476849</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45936.669117476849</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45936.669117476849</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45936.669117476849</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45936.669117476849</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45936.669117476849</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45936.669117476849</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45936.669117476849</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45936.669117476849</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45936.669117476849</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45936.669117476849</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45936.669117476849</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45936.669117476849</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45936.669117476849</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45936.669117476849</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45936.669117476849</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45936.669117476849</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45936.669117476849</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45936.669117476849</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45936.669117476849</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45936.669117476849</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45936.669117476849</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45936.669117476849</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45936.669117476849</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45936.669117476849</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45936.669117476849</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45936.669117476849</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45936.669117476849</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45936.669117476849</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45936.669117476849</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45936.669117476849</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45936.669117476849</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45936.669117476849</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45936.669117476849</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45936.669117476849</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45936.669117476849</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45936.669117476849</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45936.669117476849</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45936.669117476849</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45936.669117476849</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45936.669117476849</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45936.669117476849</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45936.669117476849</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45936.669117476849</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45936.669117476849</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45936.669117476849</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45936.669117476849</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45936.669117476849</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45936.669117476849</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45936.669117476849</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45936.669117476849</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45936.669117476849</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45936.669117476849</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45936.669117476849</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45936.669117476849</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45936.669117476849</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45936.669117476849</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45936.669117476849</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45936.669117476849</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45936.669117476849</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45936.669117476849</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45936.669117476849</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45936.669117476849</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45936.669117476849</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45936.669117476849</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45936.669117476849</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45936.669117476849</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45936.669117476849</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45936.669117476849</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45936.669117476849</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45936.669117476849</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45936.669117476849</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45936.669117476849</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45936.669117476849</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45936.669117476849</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45936.669117476849</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45936.669117476849</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45936.669117476849</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45936.669117476849</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45936.669117476849</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45936.669117476849</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45936.669117476849</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45936.669117476849</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45936.669117476849</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45936.669117476849</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45936.669117476849</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45936.669117476849</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45936.669117476849</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45936.669117476849</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45936.669117476849</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45936.669117476849</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45936.669117476849</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45936.669117476849</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45936.669117476849</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45936.669117476849</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45936.669117476849</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45936.669117476849</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45936.669117476849</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45936.669117476849</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45936.669117476849</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45936.669117476849</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45936.669117476849</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45936.669117476849</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45936.669117476849</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45936.669117476849</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45936.669117476849</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45936.669117476849</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45936.669117476849</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45936.669117476849</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45936.669117476849</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45936.669117476849</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45936.669117476849</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45936.669117476849</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45936.669117476849</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45936.669117476849</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45936.669117476849</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45936.669117476849</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45936.669117476849</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45936.669117476849</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45936.669117476849</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45936.669117476849</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45936.669117476849</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45936.669117476849</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45936.669117476849</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45936.669117476849</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45936.669117476849</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45936.669117476849</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45936.669117476849</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45936.669117476849</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45936.669117476849</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45936.669117476849</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45936.669117476849</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45936.669117476849</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45936.669117476849</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45936.669117476849</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45936.669117476849</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45936.669117476849</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45936.669117476849</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45936.669117476849</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45936.669117476849</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45936.669117476849</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45936.669117476849</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45936.669117476849</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45936.669117476849</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45936.669117476849</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45936.669117476849</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45936.669117476849</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45936.669117476849</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45936.669117476849</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45936.669117476849</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45936.669117476849</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45936.669117476849</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45936.669117476849</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45936.669117476849</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45936.669117476849</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45936.669117476849</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45936.669117476849</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45936.669117476849</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45936.669117476849</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45936.669117476849</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45936.669117476849</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45936.669117476849</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45936.669117476849</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45936.669117476849</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45936.669117476849</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45936.669117476849</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45936.669117476849</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45936.669117476849</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45936.669117476849</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45936.669117476849</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45936.669117476849</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45936.669117476849</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45936.669117476849</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45936.669117476849</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45936.669117476849</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45936.669117476849</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45936.669117476849</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45936.669117476849</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45936.669117476849</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45936.669117476849</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45936.669117476849</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45936.669117476849</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45936.669117476849</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45936.669117476849</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45936.669117476849</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45936.669117476849</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45936.669117476849</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45936.669117476849</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45936.669117476849</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45936.669117476849</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45936.669117476849</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45936.669117476849</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45936.669117476849</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45936.669117476849</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45936.669117476849</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45936.669117476849</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45936.669117476849</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45936.669117476849</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45936.669117476849</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45936.669117476849</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45936.669117476849</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45936.669117476849</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45936.669117476849</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45936.669117476849</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45936.669117476849</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45936.669117476849</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45936.669117476849</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45936.669117476849</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45936.669117476849</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45936.669117476849</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45936.669117476849</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45936.669117476849</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45936.669117476849</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45936.669117476849</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45936.669117476849</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45936.669117476849</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45936.669117476849</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45936.669117476849</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45936.669117476849</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45936.669117476849</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45936.669117476849</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45936.669117476849</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45936.669117476849</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45936.669117476849</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45936.669117476849</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45936.669117476849</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45936.669117476849</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45936.669117476849</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45936.669117476849</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45936.669117476849</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45936.669117476849</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45936.669117476849</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45936.669117476849</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45936.669117476849</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45936.669117476849</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45936.669117476849</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45936.669117476849</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45936.669117476849</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45936.669117476849</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45936.669117476849</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45936.669117476849</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45936.669117476849</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45936.669117476849</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45936.669117476849</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45936.669117476849</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45936.669117476849</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45936.669117476849</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45936.669117476849</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45936.669117476849</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45936.669117476849</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45936.669117476849</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45936.669117476849</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45936.669117476849</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45936.669117476849</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45936.669117476849</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45936.669117476849</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45936.669117476849</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45936.669117476849</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45936.669117476849</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45936.669117476849</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45936.669117476849</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45936.669117476849</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45936.669117476849</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45936.669117476849</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45936.669117476849</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45936.669117476849</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45936.669117476849</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45936.669117476849</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45936.669117476849</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45936.669117476849</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45936.669117476849</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45936.669117476849</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45936.669117476849</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45936.669117476849</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45936.669117476849</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45936.669117476849</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45936.669117476849</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45936.669117476849</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45936.669117476849</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45936.669117476849</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45936.669117476849</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45936.669117476849</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45936.669117476849</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45936.669117476849</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45936.669117476849</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45936.669117476849</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45936.669117476849</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45936.669117476849</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45936.669117476849</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45936.669117476849</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45936.669117476849</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45936.669117476849</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45936.669117476849</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45936.669117476849</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45936.669117476849</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45936.669117476849</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45936.669117476849</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45936.669117476849</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45936.669117476849</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45936.669117476849</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45936.669117476849</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45936.669117476849</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45936.669117476849</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45936.669117476849</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45936.669117476849</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45936.669117476849</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45936.669117476849</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45936.669117476849</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45936.669117476849</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45936.669117476849</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45936.669117476849</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45936.669117476849</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45936.669117476849</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45936.669117476849</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45936.669117476849</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45936.669117476849</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45936.669117476849</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45936.669117476849</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45936.669117476849</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45936.669117476849</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45936.669117476849</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45936.669117476849</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45936.669117476849</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45936.669117476849</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45936.669117476849</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45936.669117476849</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45936.669117476849</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45936.669117476849</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45936.669117476849</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45936.669117476849</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45936.669117476849</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45936.669117476849</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45936.669117476849</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45936.669117476849</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45936.669117476849</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45936.669117476849</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45936.669117476849</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45936.669117476849</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45936.669117476849</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45936.669117476849</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45936.669117476849</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45936.669117476849</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45936.669117476849</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45936.669117476849</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45936.669117476849</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45936.669117476849</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45936.669117476849</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45936.669117476849</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45936.669117476849</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45936.669117476849</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45936.669117476849</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45936.669117476849</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45936.669117476849</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45936.669117476849</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45936.669117476849</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45936.669117476849</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45936.669117476849</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45936.669117476849</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45936.669117476849</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45936.669117476849</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45936.669117476849</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5" sqref="D5: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44.837057638884289</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39045</v>
      </c>
      <c r="F3" s="38">
        <v>45926.188877314817</v>
      </c>
      <c r="G3" s="39">
        <f ca="1">IFERROR(NOW()-F3,"-")</f>
        <v>10.480240162032715</v>
      </c>
      <c r="H3" s="38">
        <v>45926.158159722225</v>
      </c>
      <c r="I3" s="37" t="str">
        <f>IFERROR(VLOOKUP(D3,DB!A:F,6,0),"")</f>
        <v>SCECO</v>
      </c>
      <c r="J3" s="37" t="str">
        <f>IFERROR(VLOOKUP(D3,DB!A:G,7,0),"")</f>
        <v>Good</v>
      </c>
      <c r="K3" s="37" t="s">
        <v>39061</v>
      </c>
      <c r="L3" s="37" t="str">
        <f>IFERROR(VLOOKUP(D3,DB!A:I,9,0),"")</f>
        <v>Latis</v>
      </c>
      <c r="M3" s="136"/>
    </row>
    <row r="4" spans="1:13" ht="15">
      <c r="A4" s="37" t="s">
        <v>39062</v>
      </c>
      <c r="B4" s="37" t="str">
        <f>IFERROR(VLOOKUP(D4,DB!A:K,11,0),"")</f>
        <v>R5</v>
      </c>
      <c r="C4" s="37">
        <v>4</v>
      </c>
      <c r="D4" s="37" t="s">
        <v>31591</v>
      </c>
      <c r="E4" s="37" t="s">
        <v>38964</v>
      </c>
      <c r="F4" s="38" t="s">
        <v>24</v>
      </c>
      <c r="G4" s="39" t="str">
        <f ca="1">IFERROR(NOW()-F4,"-")</f>
        <v>-</v>
      </c>
      <c r="H4" s="38">
        <v>45936.64916666667</v>
      </c>
      <c r="I4" s="37" t="str">
        <f>IFERROR(VLOOKUP(D4,DB!A:F,6,0),"")</f>
        <v>SCECO</v>
      </c>
      <c r="J4" s="37" t="str">
        <f>IFERROR(VLOOKUP(D4,DB!A:G,7,0),"")</f>
        <v>Dead</v>
      </c>
      <c r="K4" s="37" t="s">
        <v>39063</v>
      </c>
      <c r="L4" s="37" t="str">
        <f>IFERROR(VLOOKUP(D4,DB!A:I,9,0),"")</f>
        <v>Latis</v>
      </c>
      <c r="M4" s="136"/>
    </row>
    <row r="5" spans="1:13" ht="15">
      <c r="A5" s="37"/>
      <c r="B5" s="37" t="str">
        <f>IFERROR(VLOOKUP(D5,DB!A:K,11,0),"")</f>
        <v/>
      </c>
      <c r="C5" s="37"/>
      <c r="D5" s="37"/>
      <c r="E5" s="37"/>
      <c r="F5" s="38"/>
      <c r="G5" s="39">
        <f ca="1">IFERROR(NOW()-F5,"-")</f>
        <v>45936.669117476849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45936.669117476849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45936.669117476849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45936.669117476849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45936.669117476849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45936.669117476849</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45936.669117476849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45936.669117476849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45936.669117476849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45936.669117476849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45936.669117476849</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45936.669117476849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45936.669117476849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45936.669117476849</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45936.669117476849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45936.669117476849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45936.669117476849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45936.669117476849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45936.669117476849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45936.669117476849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45936.669117476849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45936.669117476849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45936.669117476849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45936.669117476849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45936.669117476849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45936.669117476849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45936.669117476849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45936.669117476849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45936.669117476849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45936.669117476849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45936.669117476849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45936.669117476849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45936.669117476849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45936.669117476849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45936.669117476849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45936.669117476849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45936.669117476849</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45936.669117476849</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45936.669117476849</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45936.669117476849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45936.669117476849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45936.669117476849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45936.669117476849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45936.669117476849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45936.669117476849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45936.669117476849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45936.669117476849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45936.669117476849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45936.669117476849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45936.669117476849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45936.669117476849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45936.669117476849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45936.669117476849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45936.669117476849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45936.669117476849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45936.669117476849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45936.669117476849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45936.669117476849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45936.669117476849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45936.669117476849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45936.669117476849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45936.669117476849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45936.669117476849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45936.669117476849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45936.669117476849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45936.669117476849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45936.669117476849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45936.669117476849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45936.669117476849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45936.669117476849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45936.669117476849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45936.669117476849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45936.669117476849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45936.669117476849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45936.669117476849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45936.669117476849</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45936.669117476849</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45936.669117476849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45936.669117476849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45936.669117476849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45936.669117476849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45936.669117476849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45936.669117476849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45936.669117476849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45936.669117476849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45936.669117476849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45936.669117476849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45936.669117476849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45936.669117476849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45936.669117476849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45936.669117476849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45936.669117476849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45936.669117476849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45936.669117476849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45936.669117476849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45936.669117476849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45936.669117476849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45936.669117476849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45936.669117476849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45936.669117476849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45936.669117476849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45936.669117476849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45936.669117476849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45936.669117476849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45936.669117476849</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45936.669117476849</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45936.669117476849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45936.669117476849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45936.669117476849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45936.669117476849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45936.669117476849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45936.669117476849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45936.669117476849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45936.669117476849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45936.669117476849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45936.669117476849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45936.669117476849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45936.669117476849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45936.669117476849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45936.669117476849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45936.669117476849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45936.669117476849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45936.669117476849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45936.669117476849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45936.669117476849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45936.669117476849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45936.669117476849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45936.669117476849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45936.669117476849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45936.669117476849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45936.669117476849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45936.669117476849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45936.669117476849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45936.669117476849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45936.669117476849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45936.669117476849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45936.669117476849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45936.669117476849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45936.669117476849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45936.669117476849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45936.669117476849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45936.669117476849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45936.669117476849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45936.669117476849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45936.669117476849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45936.669117476849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45936.669117476849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45936.669117476849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45936.669117476849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45936.669117476849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45936.669117476849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45936.669117476849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45936.669117476849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45936.669117476849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45936.669117476849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45936.669117476849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45936.669117476849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45936.669117476849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45936.669117476849</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45936.669117476849</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0"/>
  <sheetViews>
    <sheetView workbookViewId="0">
      <selection activeCell="K8" sqref="K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9.8962702546268702</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45936.669117476849</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2.7881452546280343</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1.7268721064756392</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33236</v>
      </c>
      <c r="E6" s="137" t="s">
        <v>38964</v>
      </c>
      <c r="F6" s="124">
        <v>45936.586342592593</v>
      </c>
      <c r="G6" s="89">
        <f ca="1">IFERROR(NOW()-F6,"-")</f>
        <v>8.2775231479899958E-2</v>
      </c>
      <c r="H6" s="124">
        <v>45936.580578703702</v>
      </c>
      <c r="I6" s="120" t="str">
        <f>IFERROR(VLOOKUP(D6,DB!A:F,6,0),"")</f>
        <v>Generator-SG</v>
      </c>
      <c r="J6" s="119" t="str">
        <f>IFERROR(VLOOKUP(D6,DB!A:G,7,0),"")</f>
        <v>Vandalized</v>
      </c>
      <c r="K6" s="125" t="s">
        <v>39071</v>
      </c>
      <c r="L6" s="126" t="str">
        <f>IFERROR(VLOOKUP(D6,DB!A:I,9,0),"")</f>
        <v>Latis</v>
      </c>
    </row>
    <row r="7" spans="1:16383" ht="31.5" customHeight="1">
      <c r="A7" s="121" t="s">
        <v>39072</v>
      </c>
      <c r="B7" s="120" t="str">
        <f>IFERROR(VLOOKUP(D7,DB!A:K,11,0),"")</f>
        <v>R6</v>
      </c>
      <c r="C7" s="122">
        <v>4</v>
      </c>
      <c r="D7" s="120" t="s">
        <v>37601</v>
      </c>
      <c r="E7" s="137" t="s">
        <v>39045</v>
      </c>
      <c r="F7" s="124">
        <v>45936.599247685182</v>
      </c>
      <c r="G7" s="89">
        <f ca="1">IFERROR(NOW()-F7,"-")</f>
        <v>6.9870138890109956E-2</v>
      </c>
      <c r="H7" s="124">
        <v>45936.587430555555</v>
      </c>
      <c r="I7" s="120" t="str">
        <f>IFERROR(VLOOKUP(D7,DB!A:F,6,0),"")</f>
        <v>SCECO</v>
      </c>
      <c r="J7" s="119" t="str">
        <f>IFERROR(VLOOKUP(D7,DB!A:G,7,0),"")</f>
        <v>Vandalized</v>
      </c>
      <c r="K7" s="125" t="s">
        <v>38967</v>
      </c>
      <c r="L7" s="126" t="str">
        <f>IFERROR(VLOOKUP(D7,DB!A:I,9,0),"")</f>
        <v>Latis</v>
      </c>
    </row>
    <row r="8" spans="1:16383" ht="31.5" customHeight="1">
      <c r="A8" s="121"/>
      <c r="B8" s="120" t="str">
        <f>IFERROR(VLOOKUP(D8,DB!A:K,11,0),"")</f>
        <v/>
      </c>
      <c r="C8" s="140"/>
      <c r="D8" s="120"/>
      <c r="E8" s="123"/>
      <c r="F8" s="124"/>
      <c r="G8" s="89">
        <f ca="1">IFERROR(NOW()-F8,"-")</f>
        <v>45936.669117824073</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45936.669117824073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45936.669117824073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45936.669117824073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45936.669117824073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45936.669117824073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45936.669117824073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45936.669117824073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45936.669117824073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45936.669117824073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45936.669117824073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45936.669117824073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45936.669117824073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45936.669117824073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45936.669117824073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45936.669117824073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45936.669117824073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45936.669117824073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45936.669117824073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45936.669117824073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45936.669117824073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45936.669117824073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45936.669117824073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45936.669117824073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45936.669117824073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45936.669117824073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45936.669117824073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45936.669117824073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45936.669117824073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45936.669117824073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45936.669117824073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45936.669117824073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45936.669117824073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45936.669117824073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45936.669117824073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45936.669117824073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45936.669117824073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45936.669117824073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45936.669117824073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45936.669117824073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45936.669117824073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45936.669117824073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45936.669117824073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45936.669117824073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45936.669117824073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45936.669117824073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45936.669117824073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45936.669117824073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45936.669117824073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45936.669117824073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45936.669117824073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45936.669117824073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45936.669117824073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45936.669117824073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45936.669117824073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45936.669117824073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45936.669117824073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45936.669117824073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45936.669117824073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45936.669117824073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45936.669117824073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45936.669117824073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45936.669117824073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45936.669117824073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45936.669117824073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45936.669117824073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45936.669117824073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45936.669117824073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45936.669117824073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45936.669117824073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45936.669117824073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45936.669117824073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45936.669117824073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45936.669117824073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45936.669117824073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45936.669117824073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45936.669117824073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45936.669117824073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45936.669117824073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45936.669117824073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45936.669117824073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45936.669117824073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45936.669117824073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45936.669117824073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45936.669117824073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45936.669117824073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45936.669117824073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45936.669117824073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45936.669117824073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45936.669117824073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45936.669117824073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45936.669117824073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45936.669117824073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45936.669117824073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45936.669117824073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45936.669117824073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45936.669117824073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45936.669117824073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45936.669117824073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45936.669117824073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45936.669117824073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45936.669117824073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45936.669117824073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45936.669117824073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45936.669117824073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45936.669117824073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45936.669117824073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45936.669117824073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45936.669117824073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45936.669117824073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45936.669117824073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45936.669117824073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45936.669117824073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45936.669117824073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45936.669117824073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45936.669117824073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45936.669117824073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45936.669117824073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45936.669117824073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45936.669117824073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45936.669117824073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45936.669117824073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45936.669117824073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45936.669117824073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45936.669117824073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45936.669117824073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45936.669117824073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45936.669117824073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45936.669117824073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45936.669117824073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45936.669117824073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45936.669117824073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45936.669117824073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45936.669117824073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45936.669117824073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45936.669117824073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45936.669117824073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45936.669117824073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45936.669117824073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45936.669117824073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45936.669117824073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45936.669117824073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45936.669117824073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45936.669117824073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45936.669117824073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45936.669117824073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45936.669117824073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45936.669117824073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45936.669117824073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45936.669117824073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45936.669117824073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45936.669117824073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45936.669117824073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45936.669117824073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45936.669117824073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45936.669117824073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45936.669117824073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45936.669117824073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45936.669117824073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45936.669117824073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45936.669117824073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45936.669117824073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45936.669117824073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45936.669117824073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45936.669117824073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45936.669117824073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45936.669117824073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45936.669117824073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45936.669117824073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45936.669117824073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45936.669117824073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45936.669117824073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45936.669117824073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45936.669117824073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45936.669117824073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45936.669117824073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45936.669117824073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45936.669117824073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45936.669117824073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45936.669117824073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45936.669117824073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45936.669117824073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45936.669117824073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45936.669117824073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45936.669117824073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45936.669117824073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45936.669117824073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45936.669117824073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45936.669117824073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45936.669117824073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45936.669117824073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45936.669117824073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45936.669117824073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45936.669117824073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45936.669117824073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45936.669117824073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45936.669117824073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45936.669117824073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45936.669117824073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45936.669117824073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45936.669117824073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45936.669117824073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45936.669117824073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45936.669117824073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45936.669117824073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45936.669117824073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45936.669117824073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45936.669117824073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45936.669117824073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45936.669117824073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45936.669117824073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45936.669117824073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45936.669117824073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45936.669117824073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45936.669117824073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45936.669117824073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45936.669117824073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45936.669117824073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45936.669117824073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45936.669117824073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45936.669117824073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45936.669117824073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45936.669117824073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45936.669117824073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45936.669117824073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45936.669117824073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45936.669117824073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45936.669117824073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45936.669117824073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45936.669117824073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45936.669117824073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45936.669117824073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45936.669117824073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45936.669117824073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45936.669117824073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45936.669117824073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45936.669117824073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45936.669117824073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45936.669117824073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45936.669117824073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45936.669117824073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45936.669117824073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45936.669117824073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45936.669117824073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45936.669117824073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45936.669117824073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45936.669117824073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45936.669117824073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45936.669117824073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45936.669117824073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45936.669117824073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45936.669117824073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45936.669117824073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45936.669117824073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45936.669117824073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45936.669117824073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45936.669117824073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45936.669117824073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45936.669117824073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45936.669117824073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45936.669117824073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45936.669117824073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45936.669117824073</v>
      </c>
      <c r="H270" s="124"/>
      <c r="I270" s="120" t="str">
        <f>IFERROR(VLOOKUP(D270,DB!A:F,6,0),"")</f>
        <v/>
      </c>
      <c r="J270" s="119" t="str">
        <f>IFERROR(VLOOKUP(D270,DB!A:G,7,0),"")</f>
        <v/>
      </c>
      <c r="K270" s="125"/>
      <c r="L270" s="126" t="str">
        <f>IFERROR(VLOOKUP(D270,DB!A:I,9,0),"")</f>
        <v/>
      </c>
    </row>
  </sheetData>
  <dataValidations count="2">
    <dataValidation allowBlank="1" showInputMessage="1" showErrorMessage="1" sqref="E1" xr:uid="{380493DB-286A-4683-AF55-C78F04945A49}"/>
    <dataValidation type="list" allowBlank="1" showInputMessage="1" showErrorMessage="1" sqref="E3 E5:E27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2025-10-06T13:03:32Z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