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70" documentId="13_ncr:1_{F6CB121F-512D-4AA6-A0C1-0FB36C537598}" xr6:coauthVersionLast="47" xr6:coauthVersionMax="47" xr10:uidLastSave="{2F3B23AB-0479-43A5-9F5B-77DCA2011CBA}"/>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13" i="4"/>
  <c r="J13"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<sst xmlns="http://schemas.openxmlformats.org/spreadsheetml/2006/main" count="179037" uniqueCount="39109">
  <si>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</si>
  <si>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</si>
  <si>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</si>
  <si>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</si>
  <si>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</si>
  <si>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</si>
  <si>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</si>
  <si>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</si>
  <si>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</si>
  <si>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</si>
  <si>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</si>
  <si>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</si>
  <si>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</si>
  <si>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</si>
  <si>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</si>
  <si>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</si>
  <si>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</si>
  <si>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</si>
  <si>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</si>
  <si>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</si>
  <si>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</si>
  <si>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</si>
  <si>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</si>
  <si>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</si>
  <si>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</si>
  <si>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</si>
  <si>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</si>
  <si>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</si>
  <si>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</si>
  <si>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</si>
  <si>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</si>
  <si>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</si>
  <si>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</si>
  <si>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</si>
  <si>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</si>
  <si>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</si>
  <si>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</si>
  <si>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</si>
  <si>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</si>
  <si>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</si>
  <si>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</si>
  <si>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</si>
  <si>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</si>
  <si>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</si>
  <si>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</si>
  <si>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</si>
  <si>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</si>
  <si>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</si>
  <si>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</si>
  <si>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</si>
  <si>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</si>
  <si>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</si>
  <si>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</si>
  <si>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</si>
  <si>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</si>
  <si>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</si>
  <si>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</si>
  <si>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</si>
  <si>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</si>
  <si>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</si>
  <si>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</si>
  <si>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</si>
  <si>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</si>
  <si>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</si>
  <si>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</si>
  <si>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</si>
  <si>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</si>
  <si>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</si>
  <si>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</si>
  <si>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</si>
  <si>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</si>
  <si>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</si>
  <si>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</si>
  <si>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</si>
  <si>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</si>
  <si>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</si>
  <si>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</si>
  <si>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</si>
  <si>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</si>
  <si>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</si>
  <si>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</si>
  <si>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</si>
  <si>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</si>
  <si>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</si>
  <si>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</si>
  <si>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</si>
  <si>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</si>
  <si>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</si>
  <si>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</si>
  <si>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</si>
  <si>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</si>
  <si>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</si>
  <si>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</si>
  <si>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</si>
  <si>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</si>
  <si>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</si>
  <si>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</si>
  <si>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</si>
  <si>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</si>
  <si>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</si>
  <si>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</si>
  <si>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</si>
  <si>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</si>
  <si>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</si>
  <si>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</si>
  <si>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</si>
  <si>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</si>
  <si>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</si>
  <si>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</si>
  <si>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</si>
  <si>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</si>
  <si>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</si>
  <si>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</si>
  <si>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</si>
  <si>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</si>
  <si>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</si>
  <si>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</si>
  <si>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</si>
  <si>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</si>
  <si>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</si>
  <si>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</si>
  <si>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</si>
  <si>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</si>
  <si>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</si>
  <si>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</si>
  <si>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</si>
  <si>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</si>
  <si>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</si>
  <si>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</si>
  <si>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</si>
  <si>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</si>
  <si>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</si>
  <si>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</si>
  <si>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</si>
  <si>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</si>
  <si>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</si>
  <si>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</si>
  <si>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</si>
  <si>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</si>
  <si>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</si>
  <si>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</si>
  <si>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</si>
  <si>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</si>
  <si>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</si>
  <si>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</si>
  <si>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</si>
  <si>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</si>
  <si>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</si>
  <si>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</si>
  <si>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</si>
  <si>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</si>
  <si>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</si>
  <si>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</si>
  <si>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</si>
  <si>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</si>
  <si>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</si>
  <si>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</si>
  <si>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</si>
  <si>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</si>
  <si>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</si>
  <si>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</si>
  <si>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</si>
  <si>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</si>
  <si>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</si>
  <si>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</si>
  <si>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</si>
  <si>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</si>
  <si>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</si>
  <si>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</si>
  <si>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</si>
  <si>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</si>
  <si>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</si>
  <si>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</si>
  <si>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</si>
  <si>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</si>
  <si>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</si>
  <si>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</si>
  <si>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</si>
  <si>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</si>
  <si>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</si>
  <si>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</si>
  <si>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</si>
  <si>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</si>
  <si>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</si>
  <si>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</si>
  <si>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</si>
  <si>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</si>
  <si>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</si>
  <si>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</si>
  <si>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</si>
  <si>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</si>
  <si>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</si>
  <si>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</si>
  <si>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</si>
  <si>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</si>
  <si>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</si>
  <si>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</si>
  <si>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</si>
  <si>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</si>
  <si>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</si>
  <si>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</si>
  <si>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</si>
  <si>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</si>
  <si>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</si>
  <si>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</si>
  <si>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</si>
  <si>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</si>
  <si>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</si>
  <si>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</si>
  <si>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</si>
  <si>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</si>
  <si>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</si>
  <si>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</si>
  <si>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</si>
  <si>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</si>
  <si>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</si>
  <si>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</si>
  <si>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</si>
  <si>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</si>
  <si>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</si>
  <si>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</si>
  <si>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</si>
  <si>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</si>
  <si>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</si>
  <si>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</si>
  <si>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</si>
  <si>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</si>
  <si>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</si>
  <si>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</si>
  <si>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</si>
  <si>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</si>
  <si>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</si>
  <si>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</si>
  <si>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</si>
  <si>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</si>
  <si>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</si>
  <si>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</si>
  <si>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</si>
  <si>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</si>
  <si>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</si>
  <si>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</si>
  <si>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</si>
  <si>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</si>
  <si>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</si>
  <si>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</si>
  <si>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</si>
  <si>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</si>
  <si>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</si>
  <si>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</si>
  <si>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</si>
  <si>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</si>
  <si>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</si>
  <si>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</si>
  <si>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</si>
  <si>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</si>
  <si>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</si>
  <si>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</si>
  <si>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</si>
  <si>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</si>
  <si>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</si>
  <si>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</si>
  <si>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</si>
  <si>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</si>
  <si>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</si>
  <si>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</si>
  <si>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</si>
  <si>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</si>
  <si>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</si>
  <si>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</si>
  <si>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</si>
  <si>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</si>
  <si>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</si>
  <si>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</si>
  <si>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</si>
  <si>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</si>
  <si>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</si>
  <si>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</si>
  <si>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</si>
  <si>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</si>
  <si>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</si>
  <si>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</si>
  <si>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</si>
  <si>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</si>
  <si>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</si>
  <si>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</si>
  <si>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</si>
  <si>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</si>
  <si>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</si>
  <si>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</si>
  <si>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</si>
  <si>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</si>
  <si>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</si>
  <si>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</si>
  <si>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</si>
  <si>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</si>
  <si>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</si>
  <si>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</si>
  <si>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</si>
  <si>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</si>
  <si>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</si>
  <si>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</si>
  <si>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</si>
  <si>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</si>
  <si>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</si>
  <si>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</si>
  <si>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</si>
  <si>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</si>
  <si>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</si>
  <si>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</si>
  <si>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</si>
  <si>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</si>
  <si>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</si>
  <si>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</si>
  <si>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</si>
  <si>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</si>
  <si>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</si>
  <si>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</si>
  <si>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</si>
  <si>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</si>
  <si>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</si>
  <si>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</si>
  <si>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</si>
  <si>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</si>
  <si>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</si>
  <si>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</si>
  <si>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</si>
  <si>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</si>
  <si>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</si>
  <si>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</si>
  <si>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</si>
  <si>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</si>
  <si>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</si>
  <si>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</si>
  <si>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</si>
  <si>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</si>
  <si>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</si>
  <si>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</si>
  <si>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</si>
  <si>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</si>
  <si>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</si>
  <si>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</si>
  <si>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</si>
  <si>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</si>
  <si>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</si>
  <si>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</si>
  <si>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</si>
  <si>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</si>
  <si>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</si>
  <si>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</si>
  <si>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</si>
  <si>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</si>
  <si>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</si>
  <si>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</si>
  <si>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</si>
  <si>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</si>
  <si>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</si>
  <si>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</si>
  <si>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</si>
  <si>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</si>
  <si>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</si>
  <si>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</si>
  <si>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</si>
  <si>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</si>
  <si>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</si>
  <si>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</si>
  <si>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</si>
  <si>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</si>
  <si>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</si>
  <si>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</si>
  <si>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</si>
  <si>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</si>
  <si>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</si>
  <si>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</si>
  <si>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</si>
  <si>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</si>
  <si>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</si>
  <si>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</si>
  <si>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</si>
  <si>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</si>
  <si>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</si>
  <si>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</si>
  <si>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</si>
  <si>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</si>
  <si>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</si>
  <si>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</si>
  <si>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</si>
  <si>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</si>
  <si>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</si>
  <si>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</si>
  <si>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</si>
  <si>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</si>
  <si>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</si>
  <si>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</si>
  <si>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</si>
  <si>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</si>
  <si>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</si>
  <si>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</si>
  <si>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</si>
  <si>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</si>
  <si>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</si>
  <si>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</si>
  <si>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</si>
  <si>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</si>
  <si>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</si>
  <si>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</si>
  <si>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</si>
  <si>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</si>
  <si>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</si>
  <si>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</si>
  <si>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</si>
  <si>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</si>
  <si>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</si>
  <si>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</si>
  <si>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</si>
  <si>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</si>
  <si>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</si>
  <si>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</si>
  <si>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</si>
  <si>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</si>
  <si>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</si>
  <si>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</si>
  <si>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</si>
  <si>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</si>
  <si>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</si>
  <si>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</si>
  <si>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</si>
  <si>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</si>
  <si>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</si>
  <si>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</si>
  <si>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</si>
  <si>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</si>
  <si>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</si>
  <si>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</si>
  <si>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</si>
  <si>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</si>
  <si>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</si>
  <si>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</si>
  <si>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</si>
  <si>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</si>
  <si>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</si>
  <si>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</si>
  <si>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</si>
  <si>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</si>
  <si>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</si>
  <si>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</si>
  <si>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</si>
  <si>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</si>
  <si>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</si>
  <si>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</si>
  <si>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</si>
  <si>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</si>
  <si>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</si>
  <si>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</si>
  <si>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</si>
  <si>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</si>
  <si>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</si>
  <si>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</si>
  <si>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</si>
  <si>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</si>
  <si>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</si>
  <si>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</si>
  <si>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</si>
  <si>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</si>
  <si>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</si>
  <si>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</si>
  <si>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</si>
  <si>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</si>
  <si>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</si>
  <si>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</si>
  <si>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</si>
  <si>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</si>
  <si>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</si>
  <si>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</si>
  <si>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</si>
  <si>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</si>
  <si>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</si>
  <si>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</si>
  <si>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</si>
  <si>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</si>
  <si>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</si>
  <si>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</si>
  <si>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</si>
  <si>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</si>
  <si>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</si>
  <si>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</si>
  <si>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</si>
  <si>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</si>
  <si>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</si>
  <si>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</si>
  <si>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</si>
  <si>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</si>
  <si>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</si>
  <si>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</si>
  <si>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</si>
  <si>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</si>
  <si>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</si>
  <si>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</si>
  <si>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</si>
  <si>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</si>
  <si>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</si>
  <si>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</si>
  <si>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</si>
  <si>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</si>
  <si>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</si>
  <si>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</si>
  <si>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</si>
  <si>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</si>
  <si>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</si>
  <si>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</si>
  <si>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</si>
  <si>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</si>
  <si>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</si>
  <si>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</si>
  <si>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</si>
  <si>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</si>
  <si>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</si>
  <si>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</si>
  <si>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</si>
  <si>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</si>
  <si>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</si>
  <si>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</si>
  <si>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</si>
  <si>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</si>
  <si>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</si>
  <si>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</si>
  <si>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</si>
  <si>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</si>
  <si>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</si>
  <si>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</si>
  <si>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</si>
  <si>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</si>
  <si>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</si>
  <si>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</si>
  <si>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</si>
  <si>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</si>
  <si>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</si>
  <si>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</si>
  <si>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</si>
  <si>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</si>
  <si>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</si>
  <si>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</si>
  <si>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</si>
  <si>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</si>
  <si>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</si>
  <si>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</si>
  <si>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</si>
  <si>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</si>
  <si>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</si>
  <si>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</si>
  <si>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</si>
  <si>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</si>
  <si>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</si>
  <si>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</si>
  <si>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</si>
  <si>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</si>
  <si>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</si>
  <si>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</si>
  <si>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</si>
  <si>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</si>
  <si>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</si>
  <si>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</si>
  <si>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</si>
  <si>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</si>
  <si>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</si>
  <si>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</si>
  <si>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</si>
  <si>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</si>
  <si>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</si>
  <si>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</si>
  <si>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</si>
  <si>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</si>
  <si>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</si>
  <si>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</si>
  <si>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</si>
  <si>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</si>
  <si>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</si>
  <si>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</si>
  <si>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</si>
  <si>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</si>
  <si>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</si>
  <si>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</si>
  <si>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</si>
  <si>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</si>
  <si>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</si>
  <si>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</si>
  <si>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</si>
  <si>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</si>
  <si>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</si>
  <si>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</si>
  <si>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</si>
  <si>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</si>
  <si>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</si>
  <si>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</si>
  <si>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</si>
  <si>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</si>
  <si>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</si>
  <si>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</si>
  <si>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</si>
  <si>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</si>
  <si>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</si>
  <si>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</si>
  <si>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</si>
  <si>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</si>
  <si>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</si>
  <si>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</si>
  <si>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</si>
  <si>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</si>
  <si>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</si>
  <si>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</si>
  <si>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</si>
  <si>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</si>
  <si>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</si>
  <si>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</si>
  <si>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</si>
  <si>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</si>
  <si>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</si>
  <si>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</si>
  <si>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</si>
  <si>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</si>
  <si>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</si>
  <si>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</si>
  <si>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</si>
  <si>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</si>
  <si>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</si>
  <si>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</si>
  <si>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</si>
  <si>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</si>
  <si>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</si>
  <si>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</si>
  <si>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</si>
  <si>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</si>
  <si>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</si>
  <si>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</si>
  <si>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</si>
  <si>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</si>
  <si>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</si>
  <si>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</si>
  <si>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</si>
  <si>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</si>
  <si>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</si>
  <si>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</si>
  <si>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</si>
  <si>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</si>
  <si>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</si>
  <si>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</si>
  <si>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</si>
  <si>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</si>
  <si>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</si>
  <si>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</si>
  <si>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</si>
  <si>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</si>
  <si>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</si>
  <si>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</si>
  <si>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</si>
  <si>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</si>
  <si>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</si>
  <si>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</si>
  <si>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</si>
  <si>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</si>
  <si>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</si>
  <si>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</si>
  <si>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</si>
  <si>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</si>
  <si>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</si>
  <si>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</si>
  <si>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</si>
  <si>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</si>
  <si>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</si>
  <si>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</si>
  <si>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</si>
  <si>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</si>
  <si>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</si>
  <si>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</si>
  <si>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</si>
  <si>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</si>
  <si>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</si>
  <si>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</si>
  <si>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</si>
  <si>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</si>
  <si>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</si>
  <si>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</si>
  <si>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</si>
  <si>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</si>
  <si>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</si>
  <si>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</si>
  <si>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</si>
  <si>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</si>
  <si>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</si>
  <si>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</si>
  <si>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</si>
  <si>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</si>
  <si>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</si>
  <si>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</si>
  <si>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</si>
  <si>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</si>
  <si>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</si>
  <si>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</si>
  <si>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</si>
  <si>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</si>
  <si>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</si>
  <si>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</si>
  <si>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</si>
  <si>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</si>
  <si>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</si>
  <si>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</si>
  <si>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</si>
  <si>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</si>
  <si>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</si>
  <si>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</si>
  <si>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</si>
  <si>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</si>
  <si>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</si>
  <si>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</si>
  <si>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</si>
  <si>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</si>
  <si>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</si>
  <si>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</si>
  <si>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</si>
  <si>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</si>
  <si>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</si>
  <si>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</si>
  <si>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</si>
  <si>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</si>
  <si>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</si>
  <si>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</si>
  <si>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</si>
  <si>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</si>
  <si>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</si>
  <si>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</si>
  <si>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</si>
  <si>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</si>
  <si>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</si>
  <si>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</si>
  <si>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</si>
  <si>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</si>
  <si>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</si>
  <si>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</si>
  <si>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</si>
  <si>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</si>
  <si>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</si>
  <si>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</si>
  <si>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</si>
  <si>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</si>
  <si>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</si>
  <si>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</si>
  <si>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</si>
  <si>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</si>
  <si>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</si>
  <si>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</si>
  <si>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</si>
  <si>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</si>
  <si>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</si>
  <si>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</si>
  <si>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</si>
  <si>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</si>
  <si>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</si>
  <si>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</si>
  <si>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</si>
  <si>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</si>
  <si>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</si>
  <si>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</si>
  <si>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</si>
  <si>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</si>
  <si>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</si>
  <si>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</si>
  <si>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</si>
  <si>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</si>
  <si>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</si>
  <si>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</si>
  <si>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</si>
  <si>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</si>
  <si>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</si>
  <si>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</si>
  <si>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</si>
  <si>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</si>
  <si>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</si>
  <si>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</si>
  <si>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</si>
  <si>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</si>
  <si>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</si>
  <si>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</si>
  <si>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</si>
  <si>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</si>
  <si>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</si>
  <si>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</si>
  <si>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</si>
  <si>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</si>
  <si>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</si>
  <si>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</si>
  <si>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</si>
  <si>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</si>
  <si>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</si>
  <si>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</si>
  <si>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</si>
  <si>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</si>
  <si>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</si>
  <si>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</si>
  <si>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</si>
  <si>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</si>
  <si>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</si>
  <si>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</si>
  <si>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</si>
  <si>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</si>
  <si>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</si>
  <si>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</si>
  <si>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</si>
  <si>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</si>
  <si>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</si>
  <si>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</si>
  <si>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</si>
  <si>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</si>
  <si>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</si>
  <si>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</si>
  <si>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</si>
  <si>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</si>
  <si>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</si>
  <si>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</si>
  <si>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</si>
  <si>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</si>
  <si>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</si>
  <si>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</si>
  <si>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</si>
  <si>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</si>
  <si>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</si>
  <si>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</si>
  <si>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</si>
  <si>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</si>
  <si>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</si>
  <si>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</si>
  <si>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</si>
  <si>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</si>
  <si>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</si>
  <si>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</si>
  <si>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</si>
  <si>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</si>
  <si>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</si>
  <si>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</si>
  <si>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</si>
  <si>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</si>
  <si>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</si>
  <si>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</si>
  <si>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</si>
  <si>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</si>
  <si>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</si>
  <si>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</si>
  <si>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</si>
  <si>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</si>
  <si>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</si>
  <si>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</si>
  <si>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</si>
  <si>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</si>
  <si>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</si>
  <si>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</si>
  <si>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</si>
  <si>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</si>
  <si>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</si>
  <si>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</si>
  <si>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</si>
  <si>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</si>
  <si>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</si>
  <si>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</si>
  <si>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</si>
  <si>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</si>
  <si>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</si>
  <si>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</si>
  <si>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</si>
  <si>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</si>
  <si>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</si>
  <si>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</si>
  <si>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</si>
  <si>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</si>
  <si>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</si>
  <si>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</si>
  <si>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</si>
  <si>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</si>
  <si>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</si>
  <si>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</si>
  <si>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</si>
  <si>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</si>
  <si>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</si>
  <si>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</si>
  <si>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</si>
  <si>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</si>
  <si>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</si>
  <si>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</si>
  <si>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</si>
  <si>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</si>
  <si>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</si>
  <si>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</si>
  <si>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</si>
  <si>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</si>
  <si>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</si>
  <si>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</si>
  <si>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</si>
  <si>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</si>
  <si>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</si>
  <si>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</si>
  <si>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</si>
  <si>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</si>
  <si>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</si>
  <si>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</si>
  <si>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</si>
  <si>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</si>
  <si>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</si>
  <si>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</si>
  <si>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</si>
  <si>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</si>
  <si>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</si>
  <si>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</si>
  <si>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</si>
  <si>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</si>
  <si>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</si>
  <si>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</si>
  <si>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</si>
  <si>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</si>
  <si>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</si>
  <si>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</si>
  <si>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</si>
  <si>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</si>
  <si>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</si>
  <si>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</si>
  <si>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</si>
  <si>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</si>
  <si>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</si>
  <si>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</si>
  <si>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</si>
  <si>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</si>
  <si>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</si>
  <si>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</si>
  <si>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</si>
  <si>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</si>
  <si>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</si>
  <si>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</si>
  <si>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</si>
  <si>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</si>
  <si>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</si>
  <si>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</si>
  <si>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</si>
  <si>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</si>
  <si>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</si>
  <si>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</si>
  <si>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</si>
  <si>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</si>
  <si>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</si>
  <si>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</si>
  <si>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</si>
  <si>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</si>
  <si>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</si>
  <si>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</si>
  <si>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</si>
  <si>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</si>
  <si>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</si>
  <si>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</si>
  <si>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</si>
  <si>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</si>
  <si>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</si>
  <si>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</si>
  <si>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</si>
  <si>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</si>
  <si>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</si>
  <si>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</si>
  <si>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</si>
  <si>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</si>
  <si>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</si>
  <si>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</si>
  <si>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</si>
  <si>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</si>
  <si>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</si>
  <si>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</si>
  <si>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</si>
  <si>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</si>
  <si>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</si>
  <si>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</si>
  <si>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</si>
  <si>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</si>
  <si>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</si>
  <si>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</si>
  <si>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</si>
  <si>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</si>
  <si>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</si>
  <si>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</si>
  <si>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</si>
  <si>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</si>
  <si>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</si>
  <si>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</si>
  <si>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</si>
  <si>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</si>
  <si>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</si>
  <si>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</si>
  <si>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</si>
  <si>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</si>
  <si>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</si>
  <si>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</si>
  <si>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</si>
  <si>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</si>
  <si>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</si>
  <si>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</si>
  <si>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</si>
  <si>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</si>
  <si>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</si>
  <si>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</si>
  <si>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</si>
  <si>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</si>
  <si>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</si>
  <si>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</si>
  <si>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</si>
  <si>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</si>
  <si>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</si>
  <si>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</si>
  <si>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</si>
  <si>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</si>
  <si>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</si>
  <si>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</si>
  <si>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</si>
  <si>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</si>
  <si>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</si>
  <si>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</si>
  <si>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</si>
  <si>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</si>
  <si>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</si>
  <si>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</si>
  <si>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</si>
  <si>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</si>
  <si>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</si>
  <si>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</si>
  <si>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</si>
  <si>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</si>
  <si>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</si>
  <si>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</si>
  <si>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</si>
  <si>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</si>
  <si>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</si>
  <si>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</si>
  <si>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</si>
  <si>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</si>
  <si>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</si>
  <si>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</si>
  <si>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</si>
  <si>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</si>
  <si>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</si>
  <si>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</si>
  <si>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</si>
  <si>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</si>
  <si>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</si>
  <si>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</si>
  <si>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</si>
  <si>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</si>
  <si>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</si>
  <si>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</si>
  <si>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</si>
  <si>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</si>
  <si>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</si>
  <si>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</si>
  <si>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</si>
  <si>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</si>
  <si>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</si>
  <si>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</si>
  <si>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</si>
  <si>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</si>
  <si>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</si>
  <si>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</si>
  <si>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</si>
  <si>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</si>
  <si>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</si>
  <si>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</si>
  <si>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</si>
  <si>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</si>
  <si>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</si>
  <si>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</si>
  <si>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</si>
  <si>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</si>
  <si>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</si>
  <si>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</si>
  <si>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</si>
  <si>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</si>
  <si>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</si>
  <si>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</si>
  <si>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</si>
  <si>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</si>
  <si>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</si>
  <si>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</si>
  <si>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</si>
  <si>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</si>
  <si>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</si>
  <si>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</si>
  <si>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</si>
  <si>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</si>
  <si>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</si>
  <si>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</si>
  <si>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</si>
  <si>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</si>
  <si>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</si>
  <si>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</si>
  <si>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</si>
  <si>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</si>
  <si>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</si>
  <si>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</si>
  <si>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</si>
  <si>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</si>
  <si>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</si>
  <si>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</si>
  <si>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</si>
  <si>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</si>
  <si>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</si>
  <si>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</si>
  <si>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</si>
  <si>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</si>
  <si>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</si>
  <si>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</si>
  <si>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</si>
  <si>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</si>
  <si>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</si>
  <si>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</si>
  <si>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</si>
  <si>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</si>
  <si>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</si>
  <si>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</si>
  <si>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</si>
  <si>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</si>
  <si>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</si>
  <si>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</si>
  <si>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</si>
  <si>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</si>
  <si>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</si>
  <si>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</si>
  <si>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</si>
  <si>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</si>
  <si>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</si>
  <si>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</si>
  <si>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</si>
  <si>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</si>
  <si>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</si>
  <si>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</si>
  <si>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</si>
  <si>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</si>
  <si>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</si>
  <si>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</si>
  <si>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</si>
  <si>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</si>
  <si>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</si>
  <si>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</si>
  <si>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</si>
  <si>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</si>
  <si>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</si>
  <si>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</si>
  <si>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</si>
  <si>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</si>
  <si>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</si>
  <si>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</si>
  <si>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</si>
  <si>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</si>
  <si>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</si>
  <si>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</si>
  <si>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</si>
  <si>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</si>
  <si>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</si>
  <si>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</si>
  <si>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</si>
  <si>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</si>
  <si>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</si>
  <si>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</si>
  <si>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</si>
  <si>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</si>
  <si>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</si>
  <si>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</si>
  <si>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</si>
  <si>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</si>
  <si>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</si>
  <si>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</si>
  <si>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</si>
  <si>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</si>
  <si>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</si>
  <si>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</si>
  <si>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</si>
  <si>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</si>
  <si>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</si>
  <si>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</si>
  <si>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</si>
  <si>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</si>
  <si>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</si>
  <si>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</si>
  <si>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</si>
  <si>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</si>
  <si>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</si>
  <si>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</si>
  <si>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</si>
  <si>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</si>
  <si>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</si>
  <si>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</si>
  <si>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</si>
  <si>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</si>
  <si>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</si>
  <si>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</si>
  <si>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</si>
  <si>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</si>
  <si>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</si>
  <si>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</si>
  <si>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</si>
  <si>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</si>
  <si>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</si>
  <si>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</si>
  <si>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</si>
  <si>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</si>
  <si>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</si>
  <si>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</si>
  <si>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</si>
  <si>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</si>
  <si>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</si>
  <si>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</si>
  <si>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</si>
  <si>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</si>
  <si>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</si>
  <si>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</si>
  <si>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</si>
  <si>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</si>
  <si>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</si>
  <si>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</si>
  <si>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</si>
  <si>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</si>
  <si>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</si>
  <si>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</si>
  <si>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</si>
  <si>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</si>
  <si>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</si>
  <si>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</si>
  <si>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</si>
  <si>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</si>
  <si>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</si>
  <si>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</si>
  <si>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</si>
  <si>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</si>
  <si>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</si>
  <si>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</si>
  <si>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</si>
  <si>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</si>
  <si>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</si>
  <si>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</si>
  <si>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</si>
  <si>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</si>
  <si>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</si>
  <si>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</si>
  <si>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</si>
  <si>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</si>
  <si>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</si>
  <si>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</si>
  <si>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</si>
  <si>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</si>
  <si>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</si>
  <si>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</si>
  <si>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</si>
  <si>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</si>
  <si>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</si>
  <si>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</si>
  <si>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</si>
  <si>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</si>
  <si>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</si>
  <si>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</si>
  <si>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</si>
  <si>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</si>
  <si>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</si>
  <si>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</si>
  <si>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</si>
  <si>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</si>
  <si>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</si>
  <si>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</si>
  <si>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</si>
  <si>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</si>
  <si>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</si>
  <si>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</si>
  <si>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</si>
  <si>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</si>
  <si>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</si>
  <si>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</si>
  <si>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</si>
  <si>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</si>
  <si>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</si>
  <si>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</si>
  <si>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</si>
  <si>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</si>
  <si>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</si>
  <si>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</si>
  <si>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</si>
  <si>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</si>
  <si>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</si>
  <si>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</si>
  <si>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</si>
  <si>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</si>
  <si>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</si>
  <si>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</si>
  <si>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</si>
  <si>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</si>
  <si>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</si>
  <si>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</si>
  <si>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</si>
  <si>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</si>
  <si>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</si>
  <si>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</si>
  <si>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</si>
  <si>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</si>
  <si>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</si>
  <si>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</si>
  <si>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</si>
  <si>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</si>
  <si>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</si>
  <si>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</si>
  <si>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</si>
  <si>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</si>
  <si>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</si>
  <si>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</si>
  <si>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</si>
  <si>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</si>
  <si>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</si>
  <si>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</si>
  <si>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</si>
  <si>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</si>
  <si>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</si>
  <si>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</si>
  <si>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</si>
  <si>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</si>
  <si>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</si>
  <si>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</si>
  <si>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</si>
  <si>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</si>
  <si>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</si>
  <si>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</si>
  <si>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</si>
  <si>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</si>
  <si>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</si>
  <si>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</si>
  <si>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</si>
  <si>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</si>
  <si>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</si>
  <si>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</si>
  <si>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</si>
  <si>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</si>
  <si>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</si>
  <si>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</si>
  <si>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</si>
  <si>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</si>
  <si>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</si>
  <si>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</si>
  <si>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</si>
  <si>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</si>
  <si>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</si>
  <si>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</si>
  <si>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</si>
  <si>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</si>
  <si>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</si>
  <si>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</si>
  <si>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</si>
  <si>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</si>
  <si>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</si>
  <si>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</si>
  <si>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</si>
  <si>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</si>
  <si>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</si>
  <si>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</si>
  <si>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</si>
  <si>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</si>
  <si>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</si>
  <si>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</si>
  <si>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</si>
  <si>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</si>
  <si>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</si>
  <si>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</si>
  <si>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</si>
  <si>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</si>
  <si>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</si>
  <si>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</si>
  <si>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</si>
  <si>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</si>
  <si>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</si>
  <si>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</si>
  <si>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</si>
  <si>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</si>
  <si>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</si>
  <si>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</si>
  <si>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</si>
  <si>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</si>
  <si>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</si>
  <si>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</si>
  <si>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</si>
  <si>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</si>
  <si>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</si>
  <si>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</si>
  <si>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</si>
  <si>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</si>
  <si>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</si>
  <si>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</si>
  <si>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</si>
  <si>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</si>
  <si>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</si>
  <si>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</si>
  <si>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</si>
  <si>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</si>
  <si>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</si>
  <si>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</si>
  <si>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</si>
  <si>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</si>
  <si>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</si>
  <si>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</si>
  <si>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</si>
  <si>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</si>
  <si>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</si>
  <si>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</si>
  <si>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</si>
  <si>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</si>
  <si>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</si>
  <si>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</si>
  <si>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</si>
  <si>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</si>
  <si>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</si>
  <si>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</si>
  <si>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</si>
  <si>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</si>
  <si>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</si>
  <si>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</si>
  <si>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</si>
  <si>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</si>
  <si>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</si>
  <si>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</si>
  <si>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</si>
  <si>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</si>
  <si>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</si>
  <si>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</si>
  <si>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</si>
  <si>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</si>
  <si>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</si>
  <si>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</si>
  <si>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</si>
  <si>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</si>
  <si>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</si>
  <si>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</si>
  <si>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</si>
  <si>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</si>
  <si>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</si>
  <si>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</si>
  <si>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</si>
  <si>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</si>
  <si>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</si>
  <si>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</si>
  <si>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</si>
  <si>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</si>
  <si>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</si>
  <si>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</si>
  <si>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</si>
  <si>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</si>
  <si>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</si>
  <si>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</si>
  <si>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</si>
  <si>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</si>
  <si>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</si>
  <si>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</si>
  <si>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</si>
  <si>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</si>
  <si>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</si>
  <si>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</si>
  <si>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</si>
  <si>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</si>
  <si>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</si>
  <si>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</si>
  <si>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</si>
  <si>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</si>
  <si>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</si>
  <si>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</si>
  <si>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</si>
  <si>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</si>
  <si>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</si>
  <si>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</si>
  <si>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</si>
  <si>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</si>
  <si>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</si>
  <si>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</si>
  <si>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</si>
  <si>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</si>
  <si>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</si>
  <si>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</si>
  <si>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</si>
  <si>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</si>
  <si>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</si>
  <si>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</si>
  <si>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</si>
  <si>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</si>
  <si>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</si>
  <si>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</si>
  <si>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</si>
  <si>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</si>
  <si>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</si>
  <si>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</si>
  <si>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</si>
  <si>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</si>
  <si>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</si>
  <si>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</si>
  <si>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</si>
  <si>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</si>
  <si>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</si>
  <si>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</si>
  <si>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</si>
  <si>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</si>
  <si>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</si>
  <si>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</si>
  <si>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</si>
  <si>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</si>
  <si>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</si>
  <si>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</si>
  <si>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</si>
  <si>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</si>
  <si>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</si>
  <si>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</si>
  <si>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</si>
  <si>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</si>
  <si>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</si>
  <si>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</si>
  <si>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</si>
  <si>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</si>
  <si>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</si>
  <si>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</si>
  <si>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</si>
  <si>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</si>
  <si>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</si>
  <si>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</si>
  <si>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</si>
  <si>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</si>
  <si>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</si>
  <si>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</si>
  <si>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</si>
  <si>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</si>
  <si>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</si>
  <si>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</si>
  <si>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</si>
  <si>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</si>
  <si>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</si>
  <si>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</si>
  <si>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</si>
  <si>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</si>
  <si>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</si>
  <si>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</si>
  <si>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</si>
  <si>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</si>
  <si>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</si>
  <si>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</si>
  <si>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</si>
  <si>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</si>
  <si>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</si>
  <si>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</si>
  <si>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</si>
  <si>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</si>
  <si>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</si>
  <si>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</si>
  <si>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</si>
  <si>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</si>
  <si>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</si>
  <si>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</si>
  <si>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</si>
  <si>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</si>
  <si>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</si>
  <si>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</si>
  <si>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</si>
  <si>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</si>
  <si>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</si>
  <si>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</si>
  <si>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</si>
  <si>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</si>
  <si>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</si>
  <si>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</si>
  <si>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</si>
  <si>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</si>
  <si>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</si>
  <si>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</si>
  <si>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</si>
  <si>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</si>
  <si>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</si>
  <si>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</si>
  <si>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</si>
  <si>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</si>
  <si>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</si>
  <si>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</si>
  <si>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</si>
  <si>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</si>
  <si>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</si>
  <si>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</si>
  <si>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</si>
  <si>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</si>
  <si>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</si>
  <si>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</si>
  <si>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</si>
  <si>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</si>
  <si>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</si>
  <si>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</si>
  <si>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</si>
  <si>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</si>
  <si>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</si>
  <si>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</si>
  <si>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</si>
  <si>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</si>
  <si>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</si>
  <si>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</si>
  <si>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</si>
  <si>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</si>
  <si>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</si>
  <si>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</si>
  <si>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</si>
  <si>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</si>
  <si>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</si>
  <si>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</si>
  <si>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</si>
  <si>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</si>
  <si>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</si>
  <si>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</si>
  <si>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</si>
  <si>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</si>
  <si>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</si>
  <si>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</si>
  <si>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</si>
  <si>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</si>
  <si>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</si>
  <si>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</si>
  <si>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</si>
  <si>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</si>
  <si>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</si>
  <si>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</si>
  <si>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</si>
  <si>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</si>
  <si>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</si>
  <si>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</si>
  <si>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</si>
  <si>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</si>
  <si>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</si>
  <si>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</si>
  <si>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</si>
  <si>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</si>
  <si>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</si>
  <si>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</si>
  <si>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</si>
  <si>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</si>
  <si>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</si>
  <si>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</si>
  <si>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</si>
  <si>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</si>
  <si>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</si>
  <si>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</si>
  <si>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</si>
  <si>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</si>
  <si>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</si>
  <si>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</si>
  <si>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</si>
  <si>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</si>
  <si>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</si>
  <si>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</si>
  <si>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</si>
  <si>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</si>
  <si>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</si>
  <si>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</si>
  <si>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</si>
  <si>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</si>
  <si>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</si>
  <si>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</si>
  <si>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</si>
  <si>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</si>
  <si>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</si>
  <si>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</si>
  <si>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</si>
  <si>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</si>
  <si>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</si>
  <si>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</si>
  <si>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</si>
  <si>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</si>
  <si>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</si>
  <si>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</si>
  <si>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</si>
  <si>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</si>
  <si>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</si>
  <si>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</si>
  <si>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</si>
  <si>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</si>
  <si>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</si>
  <si>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</si>
  <si>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</si>
  <si>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</si>
  <si>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</si>
  <si>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</si>
  <si>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</si>
  <si>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</si>
  <si>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</si>
  <si>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</si>
  <si>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</si>
  <si>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</si>
  <si>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</si>
  <si>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</si>
  <si>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</si>
  <si>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</si>
  <si>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</si>
  <si>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</si>
  <si>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</si>
  <si>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</si>
  <si>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</si>
  <si>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</si>
  <si>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</si>
  <si>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</si>
  <si>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</si>
  <si>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</si>
  <si>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</si>
  <si>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</si>
  <si>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</si>
  <si>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</si>
  <si>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</si>
  <si>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</si>
  <si>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</si>
  <si>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</si>
  <si>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</si>
  <si>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</si>
  <si>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</si>
  <si>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</si>
  <si>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</si>
  <si>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</si>
  <si>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</si>
  <si>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</si>
  <si>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</si>
  <si>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</si>
  <si>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</si>
  <si>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</si>
  <si>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</si>
  <si>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</si>
  <si>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</si>
  <si>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</si>
  <si>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</si>
  <si>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</si>
  <si>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</si>
  <si>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</si>
  <si>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</si>
  <si>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</si>
  <si>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</si>
  <si>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</si>
  <si>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</si>
  <si>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</si>
  <si>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</si>
  <si>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</si>
  <si>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</si>
  <si>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</si>
  <si>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</si>
  <si>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</si>
  <si>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</si>
  <si>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</si>
  <si>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</si>
  <si>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</si>
  <si>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</si>
  <si>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</si>
  <si>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</si>
  <si>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</si>
  <si>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</si>
  <si>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</si>
  <si>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</si>
  <si>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</si>
  <si>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</si>
  <si>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</si>
  <si>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</si>
  <si>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</si>
  <si>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</si>
  <si>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</si>
  <si>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</si>
  <si>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</si>
  <si>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</si>
  <si>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</si>
  <si>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</si>
  <si>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</si>
  <si>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</si>
  <si>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</si>
  <si>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</si>
  <si>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</si>
  <si>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</si>
  <si>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</si>
  <si>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</si>
  <si>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</si>
  <si>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</si>
  <si>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</si>
  <si>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</si>
  <si>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</si>
  <si>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</si>
  <si>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</si>
  <si>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</si>
  <si>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</si>
  <si>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</si>
  <si>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</si>
  <si>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</si>
  <si>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</si>
  <si>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</si>
  <si>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</si>
  <si>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</si>
  <si>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</si>
  <si>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</si>
  <si>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</si>
  <si>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</si>
  <si>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</si>
  <si>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</si>
  <si>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</si>
  <si>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</si>
  <si>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</si>
  <si>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</si>
  <si>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</si>
  <si>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</si>
  <si>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</si>
  <si>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</si>
  <si>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</si>
  <si>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</si>
  <si>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</si>
  <si>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</si>
  <si>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</si>
  <si>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</si>
  <si>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</si>
  <si>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</si>
  <si>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</si>
  <si>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</si>
  <si>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</si>
  <si>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</si>
  <si>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</si>
  <si>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</si>
  <si>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</si>
  <si>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</si>
  <si>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</si>
  <si>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</si>
  <si>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</si>
  <si>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</si>
  <si>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</si>
  <si>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</si>
  <si>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</si>
  <si>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</si>
  <si>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</si>
  <si>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</si>
  <si>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</si>
  <si>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</si>
  <si>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</si>
  <si>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</si>
  <si>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</si>
  <si>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</si>
  <si>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</si>
  <si>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</si>
  <si>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</si>
  <si>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</si>
  <si>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</si>
  <si>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</si>
  <si>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</si>
  <si>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</si>
  <si>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</si>
  <si>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</si>
  <si>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</si>
  <si>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</si>
  <si>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</si>
  <si>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</si>
  <si>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</si>
  <si>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</si>
  <si>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</si>
  <si>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</si>
  <si>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</si>
  <si>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</si>
  <si>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</si>
  <si>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</si>
  <si>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</si>
  <si>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</si>
  <si>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</si>
  <si>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</si>
  <si>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</si>
  <si>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</si>
  <si>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</si>
  <si>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</si>
  <si>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</si>
  <si>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</si>
  <si>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</si>
  <si>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</si>
  <si>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</si>
  <si>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</si>
  <si>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</si>
  <si>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</si>
  <si>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</si>
  <si>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</si>
  <si>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</si>
  <si>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</si>
  <si>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</si>
  <si>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</si>
  <si>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</si>
  <si>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</si>
  <si>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</si>
  <si>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</si>
  <si>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</si>
  <si>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</si>
  <si>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</si>
  <si>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</si>
  <si>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</si>
  <si>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</si>
  <si>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</si>
  <si>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</si>
  <si>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</si>
  <si>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</si>
  <si>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</si>
  <si>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</si>
  <si>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</si>
  <si>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</si>
  <si>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</si>
  <si>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</si>
  <si>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</si>
  <si>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</si>
  <si>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</si>
  <si>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</si>
  <si>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</si>
  <si>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</si>
  <si>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</si>
  <si>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</si>
  <si>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</si>
  <si>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</si>
  <si>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</si>
  <si>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</si>
  <si>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</si>
  <si>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</si>
  <si>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</si>
  <si>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</si>
  <si>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</si>
  <si>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</si>
  <si>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</si>
  <si>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</si>
  <si>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</si>
  <si>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</si>
  <si>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</si>
  <si>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</si>
  <si>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</si>
  <si>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</si>
  <si>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</si>
  <si>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</si>
  <si>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</si>
  <si>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</si>
  <si>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</si>
  <si>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</si>
  <si>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</si>
  <si>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</si>
  <si>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</si>
  <si>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</si>
  <si>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</si>
  <si>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</si>
  <si>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</si>
  <si>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</si>
  <si>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</si>
  <si>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</si>
  <si>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</si>
  <si>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</si>
  <si>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</si>
  <si>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</si>
  <si>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</si>
  <si>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</si>
  <si>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</si>
  <si>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</si>
  <si>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</si>
  <si>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</si>
  <si>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</si>
  <si>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</si>
  <si>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</si>
  <si>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</si>
  <si>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</si>
  <si>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</si>
  <si>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</si>
  <si>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</si>
  <si>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</si>
  <si>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</si>
  <si>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</si>
  <si>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</si>
  <si>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</si>
  <si>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</si>
  <si>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</si>
  <si>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</si>
  <si>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</si>
  <si>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</si>
  <si>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</si>
  <si>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</si>
  <si>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</si>
  <si>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</si>
  <si>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</si>
  <si>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</si>
  <si>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</si>
  <si>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</si>
  <si>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</si>
  <si>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</si>
  <si>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</si>
  <si>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</si>
  <si>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</si>
  <si>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</si>
  <si>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</si>
  <si>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</si>
  <si>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</si>
  <si>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</si>
  <si>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</si>
  <si>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</si>
  <si>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</si>
  <si>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</si>
  <si>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</si>
  <si>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</si>
  <si>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</si>
  <si>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</si>
  <si>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</si>
  <si>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</si>
  <si>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</si>
  <si>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</si>
  <si>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</si>
  <si>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</si>
  <si>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</si>
  <si>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</si>
  <si>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</si>
  <si>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</si>
  <si>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</si>
  <si>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</si>
  <si>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</si>
  <si>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</si>
  <si>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</si>
  <si>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</si>
  <si>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</si>
  <si>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</si>
  <si>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</si>
  <si>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</si>
  <si>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</si>
  <si>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</si>
  <si>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</si>
  <si>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</si>
  <si>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</si>
  <si>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</si>
  <si>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</si>
  <si>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</si>
  <si>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</si>
  <si>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</si>
  <si>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</si>
  <si>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</si>
  <si>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</si>
  <si>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</si>
  <si>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</si>
  <si>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</si>
  <si>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</si>
  <si>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</si>
  <si>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</si>
  <si>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</si>
  <si>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</si>
  <si>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</si>
  <si>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</si>
  <si>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</si>
  <si>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</si>
  <si>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</si>
  <si>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</si>
  <si>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</si>
  <si>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</si>
  <si>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</si>
  <si>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</si>
  <si>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</si>
  <si>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</si>
  <si>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</si>
  <si>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</si>
  <si>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</si>
  <si>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</si>
  <si>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</si>
  <si>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</si>
  <si>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</si>
  <si>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</si>
  <si>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</si>
  <si>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</si>
  <si>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</si>
  <si>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</si>
  <si>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</si>
  <si>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</si>
  <si>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</si>
  <si>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</si>
  <si>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</si>
  <si>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</si>
  <si>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</si>
  <si>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</si>
  <si>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</si>
  <si>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</si>
  <si>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</si>
  <si>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</si>
  <si>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</si>
  <si>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</si>
  <si>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</si>
  <si>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</si>
  <si>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</si>
  <si>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</si>
  <si>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</si>
  <si>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</si>
  <si>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</si>
  <si>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</si>
  <si>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</si>
  <si>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</si>
  <si>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</si>
  <si>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</si>
  <si>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</si>
  <si>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</si>
  <si>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</si>
  <si>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</si>
  <si>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</si>
  <si>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</si>
  <si>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</si>
  <si>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</si>
  <si>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</si>
  <si>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</si>
  <si>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</si>
  <si>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</si>
  <si>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</si>
  <si>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</si>
  <si>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</si>
  <si>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</si>
  <si>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</si>
  <si>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</si>
  <si>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</si>
  <si>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</si>
  <si>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</si>
  <si>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</si>
  <si>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</si>
  <si>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</si>
  <si>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</si>
  <si>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</si>
  <si>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</si>
  <si>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</si>
  <si>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</si>
  <si>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</si>
  <si>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</si>
  <si>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</si>
  <si>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</si>
  <si>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</si>
  <si>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</si>
  <si>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</si>
  <si>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</si>
  <si>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</si>
  <si>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</si>
  <si>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</si>
  <si>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</si>
  <si>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</si>
  <si>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</si>
  <si>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</si>
  <si>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</si>
  <si>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</si>
  <si>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</si>
  <si>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</si>
  <si>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</si>
  <si>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</si>
  <si>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</si>
  <si>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</si>
  <si>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</si>
  <si>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</si>
  <si>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</si>
  <si>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</si>
  <si>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</si>
  <si>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</si>
  <si>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</si>
  <si>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</si>
  <si>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</si>
  <si>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</si>
  <si>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</si>
  <si>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</si>
  <si>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</si>
  <si>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</si>
  <si>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</si>
  <si>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</si>
  <si>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</si>
  <si>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</si>
  <si>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</si>
  <si>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</si>
  <si>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</si>
  <si>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</si>
  <si>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</si>
  <si>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</si>
  <si>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</si>
  <si>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</si>
  <si>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</si>
  <si>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</si>
  <si>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</si>
  <si>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</si>
  <si>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</si>
  <si>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</si>
  <si>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</si>
  <si>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</si>
  <si>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</si>
  <si>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</si>
  <si>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</si>
  <si>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</si>
  <si>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</si>
  <si>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</si>
  <si>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</si>
  <si>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</si>
  <si>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</si>
  <si>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</si>
  <si>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</si>
  <si>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</si>
  <si>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</si>
  <si>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</si>
  <si>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</si>
  <si>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</si>
  <si>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</si>
  <si>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</si>
  <si>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</si>
  <si>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</si>
  <si>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</si>
  <si>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</si>
  <si>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</si>
  <si>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</si>
  <si>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</si>
  <si>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</si>
  <si>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</si>
  <si>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</si>
  <si>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</si>
  <si>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</si>
  <si>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</si>
  <si>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</si>
  <si>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</si>
  <si>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</si>
  <si>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</si>
  <si>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</si>
  <si>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</si>
  <si>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</si>
  <si>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</si>
  <si>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</si>
  <si>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</si>
  <si>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</si>
  <si>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</si>
  <si>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</si>
  <si>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</si>
  <si>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</si>
  <si>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</si>
  <si>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</si>
  <si>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</si>
  <si>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</si>
  <si>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</si>
  <si>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</si>
  <si>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</si>
  <si>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</si>
  <si>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</si>
  <si>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</si>
  <si>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</si>
  <si>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</si>
  <si>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</si>
  <si>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</si>
  <si>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</si>
  <si>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</si>
  <si>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</si>
  <si>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</si>
  <si>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</si>
  <si>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</si>
  <si>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</si>
  <si>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</si>
  <si>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</si>
  <si>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</si>
  <si>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</si>
  <si>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</si>
  <si>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</si>
  <si>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</si>
  <si>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</si>
  <si>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</si>
  <si>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</si>
  <si>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</si>
  <si>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</si>
  <si>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</si>
  <si>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</si>
  <si>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</si>
  <si>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</si>
  <si>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</si>
  <si>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</si>
  <si>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</si>
  <si>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</si>
  <si>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</si>
  <si>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</si>
  <si>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</si>
  <si>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</si>
  <si>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</si>
  <si>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</si>
  <si>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</si>
  <si>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</si>
  <si>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</si>
  <si>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</si>
  <si>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</si>
  <si>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</si>
  <si>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</si>
  <si>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</si>
  <si>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</si>
  <si>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</si>
  <si>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</si>
  <si>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</si>
  <si>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</si>
  <si>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</si>
  <si>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</si>
  <si>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</si>
  <si>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</si>
  <si>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</si>
  <si>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</si>
  <si>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</si>
  <si>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</si>
  <si>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</si>
  <si>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</si>
  <si>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</si>
  <si>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</si>
  <si>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</si>
  <si>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</si>
  <si>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</si>
  <si>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</si>
  <si>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</si>
  <si>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</si>
  <si>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</si>
  <si>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</si>
  <si>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</si>
  <si>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</si>
  <si>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</si>
  <si>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</si>
  <si>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</si>
  <si>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</si>
  <si>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</si>
  <si>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</si>
  <si>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</si>
  <si>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</si>
  <si>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</si>
  <si>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</si>
  <si>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</si>
  <si>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</si>
  <si>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</si>
  <si>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</si>
  <si>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</si>
  <si>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</si>
  <si>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</si>
  <si>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</si>
  <si>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</si>
  <si>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</si>
  <si>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</si>
  <si>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</si>
  <si>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</si>
  <si>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</si>
  <si>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</si>
  <si>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</si>
  <si>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</si>
  <si>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</si>
  <si>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</si>
  <si>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</si>
  <si>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</si>
  <si>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</si>
  <si>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</si>
  <si>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</si>
  <si>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</si>
  <si>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</si>
  <si>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</si>
  <si>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</si>
  <si>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</si>
  <si>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</si>
  <si>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</si>
  <si>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</si>
  <si>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</si>
  <si>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</si>
  <si>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</si>
  <si>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</si>
  <si>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</si>
  <si>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</si>
  <si>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</si>
  <si>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</si>
  <si>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</si>
  <si>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</si>
  <si>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</si>
  <si>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</si>
  <si>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</si>
  <si>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</si>
  <si>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</si>
  <si>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</si>
  <si>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</si>
  <si>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</si>
  <si>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</si>
  <si>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</si>
  <si>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</si>
  <si>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</si>
  <si>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</si>
  <si>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</si>
  <si>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</si>
  <si>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</si>
  <si>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</si>
  <si>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</si>
  <si>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</si>
  <si>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</si>
  <si>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</si>
  <si>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</si>
  <si>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</si>
  <si>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</si>
  <si>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</si>
  <si>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</si>
  <si>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</si>
  <si>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</si>
  <si>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</si>
  <si>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</si>
  <si>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</si>
  <si>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</si>
  <si>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</si>
  <si>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</si>
  <si>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</si>
  <si>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</si>
  <si>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</si>
  <si>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</si>
  <si>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</si>
  <si>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</si>
  <si>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</si>
  <si>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</si>
  <si>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</si>
  <si>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</si>
  <si>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</si>
  <si>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</si>
  <si>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</si>
  <si>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</si>
  <si>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</si>
  <si>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</si>
  <si>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</si>
  <si>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</si>
  <si>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</si>
  <si>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</si>
  <si>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</si>
  <si>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</si>
  <si>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</si>
  <si>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</si>
  <si>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</si>
  <si>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</si>
  <si>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</si>
  <si>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</si>
  <si>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</si>
  <si>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</si>
  <si>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</si>
  <si>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</si>
  <si>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</si>
  <si>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</si>
  <si>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</si>
  <si>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</si>
  <si>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</si>
  <si>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</si>
  <si>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</si>
  <si>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</si>
  <si>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</si>
  <si>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</si>
  <si>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</si>
  <si>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</si>
  <si>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</si>
  <si>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</si>
  <si>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</si>
  <si>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</si>
  <si>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</si>
  <si>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</si>
  <si>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</si>
  <si>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</si>
  <si>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</si>
  <si>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</si>
  <si>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</si>
  <si>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</si>
  <si>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</si>
  <si>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</si>
  <si>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</si>
  <si>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</si>
  <si>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</si>
  <si>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</si>
  <si>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</si>
  <si>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</si>
  <si>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</si>
  <si>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</si>
  <si>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</si>
  <si>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</si>
  <si>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</si>
  <si>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</si>
  <si>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</si>
  <si>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</si>
  <si>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</si>
  <si>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</si>
  <si>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</si>
  <si>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</si>
  <si>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</si>
  <si>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</si>
  <si>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</si>
  <si>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</si>
  <si>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</si>
  <si>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</si>
  <si>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</si>
  <si>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</si>
  <si>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</si>
  <si>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</si>
  <si>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</si>
  <si>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</si>
  <si>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</si>
  <si>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</si>
  <si>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</si>
  <si>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</si>
  <si>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</si>
  <si>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</si>
  <si>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</si>
  <si>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</si>
  <si>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</si>
  <si>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</si>
  <si>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</si>
  <si>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</si>
  <si>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</si>
  <si>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</si>
  <si>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</si>
  <si>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</si>
  <si>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</si>
  <si>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</si>
  <si>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</si>
  <si>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</si>
  <si>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</si>
  <si>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</si>
  <si>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</si>
  <si>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</si>
  <si>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</si>
  <si>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</si>
  <si>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</si>
  <si>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</si>
  <si>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</si>
  <si>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</si>
  <si>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</si>
  <si>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</si>
  <si>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</si>
  <si>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</si>
  <si>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</si>
  <si>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</si>
  <si>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</si>
  <si>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</si>
  <si>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</si>
  <si>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</si>
  <si>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</si>
  <si>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</si>
  <si>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</si>
  <si>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</si>
  <si>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</si>
  <si>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</si>
  <si>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</si>
  <si>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</si>
  <si>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</si>
  <si>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</si>
  <si>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</si>
  <si>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</si>
  <si>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</si>
  <si>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</si>
  <si>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</si>
  <si>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</si>
  <si>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</si>
  <si>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</si>
  <si>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</si>
  <si>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</si>
  <si>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</si>
  <si>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</si>
  <si>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</si>
  <si>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</si>
  <si>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</si>
  <si>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</si>
  <si>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</si>
  <si>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</si>
  <si>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</si>
  <si>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</si>
  <si>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</si>
  <si>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</si>
  <si>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</si>
  <si>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</si>
  <si>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</si>
  <si>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</si>
  <si>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</si>
  <si>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</si>
  <si>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</si>
  <si>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</si>
  <si>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</si>
  <si>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</si>
  <si>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</si>
  <si>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</si>
  <si>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</si>
  <si>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</si>
  <si>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</si>
  <si>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</si>
  <si>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</si>
  <si>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</si>
  <si>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</si>
  <si>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</si>
  <si>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</si>
  <si>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</si>
  <si>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</si>
  <si>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</si>
  <si>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</si>
  <si>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</si>
  <si>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</si>
  <si>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</si>
  <si>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</si>
  <si>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</si>
  <si>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</si>
  <si>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</si>
  <si>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</si>
  <si>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</si>
  <si>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</si>
  <si>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</si>
  <si>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</si>
  <si>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</si>
  <si>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</si>
  <si>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</si>
  <si>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</si>
  <si>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</si>
  <si>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</si>
  <si>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</si>
  <si>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</si>
  <si>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</si>
  <si>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</si>
  <si>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</si>
  <si>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</si>
  <si>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</si>
  <si>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</si>
  <si>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</si>
  <si>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</si>
  <si>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</si>
  <si>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</si>
  <si>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</si>
  <si>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</si>
  <si>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</si>
  <si>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</si>
  <si>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</si>
  <si>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</si>
  <si>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</si>
  <si>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</si>
  <si>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</si>
  <si>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</si>
  <si>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</si>
  <si>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</si>
  <si>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</si>
  <si>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</si>
  <si>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</si>
  <si>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</si>
  <si>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</si>
  <si>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</si>
  <si>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</si>
  <si>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</si>
  <si>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</si>
  <si>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</si>
  <si>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</si>
  <si>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</si>
  <si>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</si>
  <si>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</si>
  <si>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</si>
  <si>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</si>
  <si>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</si>
  <si>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</si>
  <si>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</si>
  <si>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</si>
  <si>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</si>
  <si>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</si>
  <si>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</si>
  <si>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</si>
  <si>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</si>
  <si>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</si>
  <si>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</si>
  <si>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</si>
  <si>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</si>
  <si>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</si>
  <si>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</si>
  <si>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</si>
  <si>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</si>
  <si>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</si>
  <si>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</si>
  <si>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</si>
  <si>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</si>
  <si>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</si>
  <si>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</si>
  <si>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</si>
  <si>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</si>
  <si>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</si>
  <si>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</si>
  <si>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</si>
  <si>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</si>
  <si>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</si>
  <si>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</si>
  <si>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</si>
  <si>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</si>
  <si>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</si>
  <si>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</si>
  <si>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</si>
  <si>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</si>
  <si>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</si>
  <si>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</si>
  <si>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</si>
  <si>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</si>
  <si>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</si>
  <si>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</si>
  <si>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</si>
  <si>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</si>
  <si>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</si>
  <si>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</si>
  <si>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</si>
  <si>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</si>
  <si>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</si>
  <si>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</si>
  <si>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</si>
  <si>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</si>
  <si>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</si>
  <si>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</si>
  <si>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</si>
  <si>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</si>
  <si>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</si>
  <si>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</si>
  <si>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</si>
  <si>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</si>
  <si>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</si>
  <si>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</si>
  <si>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</si>
  <si>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</si>
  <si>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</si>
  <si>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</si>
  <si>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</si>
  <si>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</si>
  <si>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</si>
  <si>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</si>
  <si>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</si>
  <si>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</si>
  <si>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</si>
  <si>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</si>
  <si>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</si>
  <si>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</si>
  <si>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</si>
  <si>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</si>
  <si>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</si>
  <si>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</si>
  <si>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</si>
  <si>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</si>
  <si>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</si>
  <si>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</si>
  <si>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</si>
  <si>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</si>
  <si>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</si>
  <si>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</si>
  <si>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</si>
  <si>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</si>
  <si>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</si>
  <si>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</si>
  <si>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</si>
  <si>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</si>
  <si>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</si>
  <si>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</si>
  <si>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</si>
  <si>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</si>
  <si>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</si>
  <si>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</si>
  <si>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</si>
  <si>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</si>
  <si>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</si>
  <si>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</si>
  <si>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</si>
  <si>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</si>
  <si>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</si>
  <si>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</si>
  <si>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</si>
  <si>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</si>
  <si>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</si>
  <si>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</si>
  <si>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</si>
  <si>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</si>
  <si>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</si>
  <si>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</si>
  <si>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</si>
  <si>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</si>
  <si>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</si>
  <si>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</si>
  <si>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</si>
  <si>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</si>
  <si>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</si>
  <si>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</si>
  <si>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</si>
  <si>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</si>
  <si>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</si>
  <si>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</si>
  <si>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</si>
  <si>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</si>
  <si>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</si>
  <si>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</si>
  <si>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</si>
  <si>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</si>
  <si>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</si>
  <si>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</si>
  <si>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</si>
  <si>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</si>
  <si>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</si>
  <si>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</si>
  <si>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</si>
  <si>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</si>
  <si>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</si>
  <si>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</si>
  <si>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</si>
  <si>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</si>
  <si>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</si>
  <si>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</si>
  <si>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</si>
  <si>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</si>
  <si>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</si>
  <si>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</si>
  <si>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</si>
  <si>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</si>
  <si>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</si>
  <si>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</si>
  <si>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</si>
  <si>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</si>
  <si>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</si>
  <si>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</si>
  <si>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</si>
  <si>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</si>
  <si>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</si>
  <si>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</si>
  <si>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</si>
  <si>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</si>
  <si>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</si>
  <si>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</si>
  <si>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</si>
  <si>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</si>
  <si>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</si>
  <si>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</si>
  <si>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</si>
  <si>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</si>
  <si>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</si>
  <si>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</si>
  <si>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</si>
  <si>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</si>
  <si>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</si>
  <si>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</si>
  <si>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</si>
  <si>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</si>
  <si>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</si>
  <si>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</si>
  <si>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</si>
  <si>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</si>
  <si>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</si>
  <si>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</si>
  <si>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</si>
  <si>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</si>
  <si>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</si>
  <si>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</si>
  <si>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</si>
  <si>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</si>
  <si>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</si>
  <si>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</si>
  <si>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</si>
  <si>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</si>
  <si>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</si>
  <si>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</si>
  <si>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</si>
  <si>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</si>
  <si>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</si>
  <si>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</si>
  <si>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</si>
  <si>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</si>
  <si>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</si>
  <si>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</si>
  <si>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</si>
  <si>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</si>
  <si>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</si>
  <si>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</si>
  <si>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</si>
  <si>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</si>
  <si>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</si>
  <si>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</si>
  <si>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</si>
  <si>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</si>
  <si>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</si>
  <si>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</si>
  <si>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</si>
  <si>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</si>
  <si>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</si>
  <si>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</si>
  <si>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</si>
  <si>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</si>
  <si>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</si>
  <si>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</si>
  <si>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</si>
  <si>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</si>
  <si>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</si>
  <si>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</si>
  <si>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</si>
  <si>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</si>
  <si>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</si>
  <si>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</si>
  <si>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</si>
  <si>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</si>
  <si>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</si>
  <si>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</si>
  <si>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</si>
  <si>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</si>
  <si>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</si>
  <si>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</si>
  <si>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</si>
  <si>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</si>
  <si>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</si>
  <si>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</si>
  <si>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</si>
  <si>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</si>
  <si>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</si>
  <si>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</si>
  <si>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</si>
  <si>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</si>
  <si>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</si>
  <si>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</si>
  <si>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</si>
  <si>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</si>
  <si>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</si>
  <si>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</si>
  <si>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</si>
  <si>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</si>
  <si>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</si>
  <si>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</si>
  <si>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</si>
  <si>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</si>
  <si>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</si>
  <si>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</si>
  <si>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</si>
  <si>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</si>
  <si>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</si>
  <si>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</si>
  <si>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</si>
  <si>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</si>
  <si>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</si>
  <si>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</si>
  <si>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</si>
  <si>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</si>
  <si>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</si>
  <si>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</si>
  <si>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</si>
  <si>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</si>
  <si>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</si>
  <si>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</si>
  <si>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</si>
  <si>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</si>
  <si>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</si>
  <si>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</si>
  <si>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</si>
  <si>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</si>
  <si>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</si>
  <si>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</si>
  <si>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</si>
  <si>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</si>
  <si>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</si>
  <si>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</si>
  <si>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</si>
  <si>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</si>
  <si>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</si>
  <si>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</si>
  <si>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</si>
  <si>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</si>
  <si>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</si>
  <si>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</si>
  <si>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</si>
  <si>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</si>
  <si>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</si>
  <si>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</si>
  <si>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</si>
  <si>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</si>
  <si>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</si>
  <si>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</si>
  <si>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</si>
  <si>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</si>
  <si>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</si>
  <si>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</si>
  <si>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</si>
  <si>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</si>
  <si>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</si>
  <si>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</si>
  <si>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</si>
  <si>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</si>
  <si>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</si>
  <si>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</si>
  <si>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</si>
  <si>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</si>
  <si>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</si>
  <si>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</si>
  <si>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</si>
  <si>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</si>
  <si>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</si>
  <si>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</si>
  <si>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</si>
  <si>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</si>
  <si>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</si>
  <si>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</si>
  <si>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</si>
  <si>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</si>
  <si>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</si>
  <si>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</si>
  <si>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</si>
  <si>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</si>
  <si>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</si>
  <si>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</si>
  <si>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</si>
  <si>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</si>
  <si>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</si>
  <si>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</si>
  <si>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</si>
  <si>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</si>
  <si>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</si>
  <si>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</si>
  <si>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</si>
  <si>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</si>
  <si>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</si>
  <si>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</si>
  <si>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</si>
  <si>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</si>
  <si>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</si>
  <si>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</si>
  <si>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</si>
  <si>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</si>
  <si>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</si>
  <si>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</si>
  <si>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</si>
  <si>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</si>
  <si>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</si>
  <si>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</si>
  <si>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</si>
  <si>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</si>
  <si>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</si>
  <si>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</si>
  <si>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</si>
  <si>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</si>
  <si>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</si>
  <si>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</si>
  <si>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</si>
  <si>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</si>
  <si>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</si>
  <si>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</si>
  <si>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</si>
  <si>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</si>
  <si>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</si>
  <si>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</si>
  <si>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</si>
  <si>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</si>
  <si>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</si>
  <si>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</si>
  <si>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</si>
  <si>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</si>
  <si>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</si>
  <si>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</si>
  <si>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</si>
  <si>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</si>
  <si>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</si>
  <si>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</si>
  <si>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</si>
  <si>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</si>
  <si>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</si>
  <si>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</si>
  <si>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</si>
  <si>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</si>
  <si>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</si>
  <si>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</si>
  <si>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</si>
  <si>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</si>
  <si>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</si>
  <si>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</si>
  <si>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</si>
  <si>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</si>
  <si>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</si>
  <si>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</si>
  <si>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</si>
  <si>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</si>
  <si>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</si>
  <si>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</si>
  <si>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</si>
  <si>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</si>
  <si>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</si>
  <si>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</si>
  <si>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</si>
  <si>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</si>
  <si>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</si>
  <si>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</si>
  <si>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</si>
  <si>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</si>
  <si>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</si>
  <si>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</si>
  <si>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</si>
  <si>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</si>
  <si>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</si>
  <si>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</si>
  <si>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</si>
  <si>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</si>
  <si>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</si>
  <si>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</si>
  <si>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</si>
  <si>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</si>
  <si>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</si>
  <si>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</si>
  <si>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</si>
  <si>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</si>
  <si>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</si>
  <si>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</si>
  <si>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</si>
  <si>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</si>
  <si>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</si>
  <si>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</si>
  <si>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</si>
  <si>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</si>
  <si>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</si>
  <si>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</si>
  <si>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</si>
  <si>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</si>
  <si>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</si>
  <si>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</si>
  <si>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</si>
  <si>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</si>
  <si>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</si>
  <si>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</si>
  <si>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</si>
  <si>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</si>
  <si>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</si>
  <si>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</si>
  <si>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</si>
  <si>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</si>
  <si>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</si>
  <si>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</si>
  <si>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</si>
  <si>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</si>
  <si>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</si>
  <si>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</si>
  <si>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</si>
  <si>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</si>
  <si>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</si>
  <si>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</si>
  <si>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</si>
  <si>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</si>
  <si>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</si>
  <si>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</si>
  <si>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</si>
  <si>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</si>
  <si>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</si>
  <si>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</si>
  <si>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</si>
  <si>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</si>
  <si>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</si>
  <si>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</si>
  <si>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</si>
  <si>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</si>
  <si>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</si>
  <si>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</si>
  <si>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</si>
  <si>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</si>
  <si>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</si>
  <si>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</si>
  <si>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</si>
  <si>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</si>
  <si>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</si>
  <si>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</si>
  <si>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</si>
  <si>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</si>
  <si>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</si>
  <si>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</si>
  <si>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</si>
  <si>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</si>
  <si>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</si>
  <si>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</si>
  <si>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</si>
  <si>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</si>
  <si>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</si>
  <si>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</si>
  <si>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</si>
  <si>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</si>
  <si>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</si>
  <si>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</si>
  <si>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</si>
  <si>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</si>
  <si>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</si>
  <si>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</si>
  <si>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</si>
  <si>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</si>
  <si>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</si>
  <si>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</si>
  <si>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</si>
  <si>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</si>
  <si>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</si>
  <si>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</si>
  <si>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</si>
  <si>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</si>
  <si>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</si>
  <si>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</si>
  <si>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</si>
  <si>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</si>
  <si>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</si>
  <si>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</si>
  <si>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</si>
  <si>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</si>
  <si>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</si>
  <si>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</si>
  <si>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</si>
  <si>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</si>
  <si>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</si>
  <si>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</si>
  <si>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</si>
  <si>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</si>
  <si>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</si>
  <si>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</si>
  <si>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</si>
  <si>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</si>
  <si>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</si>
  <si>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</si>
  <si>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</si>
  <si>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</si>
  <si>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</si>
  <si>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</si>
  <si>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</si>
  <si>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</si>
  <si>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</si>
  <si>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</si>
  <si>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</si>
  <si>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</si>
  <si>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</si>
  <si>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</si>
  <si>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</si>
  <si>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</si>
  <si>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</si>
  <si>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</si>
  <si>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</si>
  <si>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</si>
  <si>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</si>
  <si>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</si>
  <si>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</si>
  <si>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</si>
  <si>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</si>
  <si>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</si>
  <si>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</si>
  <si>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</si>
  <si>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</si>
  <si>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</si>
  <si>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</si>
  <si>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</si>
  <si>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</si>
  <si>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</si>
  <si>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</si>
  <si>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</si>
  <si>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</si>
  <si>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</si>
  <si>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</si>
  <si>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</si>
  <si>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</si>
  <si>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</si>
  <si>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</si>
  <si>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</si>
  <si>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</si>
  <si>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</si>
  <si>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</si>
  <si>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</si>
  <si>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</si>
  <si>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</si>
  <si>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</si>
  <si>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</si>
  <si>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</si>
  <si>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</si>
  <si>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</si>
  <si>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</si>
  <si>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</si>
  <si>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</si>
  <si>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</si>
  <si>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</si>
  <si>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</si>
  <si>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</si>
  <si>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</si>
  <si>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</si>
  <si>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</si>
  <si>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</si>
  <si>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</si>
  <si>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</si>
  <si>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</si>
  <si>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</si>
  <si>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</si>
  <si>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</si>
  <si>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</si>
  <si>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</si>
  <si>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</si>
  <si>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</si>
  <si>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</si>
  <si>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</si>
  <si>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</si>
  <si>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</si>
  <si>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</si>
  <si>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</si>
  <si>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</si>
  <si>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</si>
  <si>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</si>
  <si>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</si>
  <si>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</si>
  <si>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</si>
  <si>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</si>
  <si>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</si>
  <si>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</si>
  <si>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</si>
  <si>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</si>
  <si>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</si>
  <si>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</si>
  <si>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</si>
  <si>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</si>
  <si>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</si>
  <si>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</si>
  <si>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</si>
  <si>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</si>
  <si>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</si>
  <si>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</si>
  <si>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</si>
  <si>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</si>
  <si>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</si>
  <si>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</si>
  <si>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</si>
  <si>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</si>
  <si>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</si>
  <si>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</si>
  <si>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</si>
  <si>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</si>
  <si>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</si>
  <si>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</si>
  <si>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</si>
  <si>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</si>
  <si>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</si>
  <si>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</si>
  <si>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</si>
  <si>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</si>
  <si>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</si>
  <si>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</si>
  <si>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</si>
  <si>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</si>
  <si>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</si>
  <si>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</si>
  <si>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</si>
  <si>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</si>
  <si>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</si>
  <si>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</si>
  <si>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</si>
  <si>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</si>
  <si>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</si>
  <si>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</si>
  <si>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</si>
  <si>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</si>
  <si>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</si>
  <si>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</si>
  <si>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</si>
  <si>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</si>
  <si>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</si>
  <si>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</si>
  <si>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</si>
  <si>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</si>
  <si>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</si>
  <si>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</si>
  <si>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</si>
  <si>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</si>
  <si>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</si>
  <si>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</si>
  <si>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</si>
  <si>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</si>
  <si>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</si>
  <si>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</si>
  <si>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</si>
  <si>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</si>
  <si>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</si>
  <si>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</si>
  <si>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</si>
  <si>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</si>
  <si>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</si>
  <si>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</si>
  <si>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</si>
  <si>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</si>
  <si>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</si>
  <si>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</si>
  <si>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</si>
  <si>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</si>
  <si>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</si>
  <si>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</si>
  <si>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</si>
  <si>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</si>
  <si>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</si>
  <si>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</si>
  <si>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</si>
  <si>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</si>
  <si>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</si>
  <si>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</si>
  <si>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</si>
  <si>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</si>
  <si>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</si>
  <si>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</si>
  <si>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</si>
  <si>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</si>
  <si>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</si>
  <si>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</si>
  <si>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</si>
  <si>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</si>
  <si>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</si>
  <si>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</si>
  <si>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</si>
  <si>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</si>
  <si>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</si>
  <si>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</si>
  <si>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</si>
  <si>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</si>
  <si>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</si>
  <si>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</si>
  <si>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</si>
  <si>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</si>
  <si>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</si>
  <si>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</si>
  <si>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</si>
  <si>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</si>
  <si>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</si>
  <si>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</si>
  <si>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</si>
  <si>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</si>
  <si>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</si>
  <si>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</si>
  <si>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</si>
  <si>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</si>
  <si>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</si>
  <si>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</si>
  <si>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</si>
  <si>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</si>
  <si>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</si>
  <si>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</si>
  <si>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</si>
  <si>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</si>
  <si>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</si>
  <si>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</si>
  <si>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</si>
  <si>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</si>
  <si>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</si>
  <si>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</si>
  <si>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</si>
  <si>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</si>
  <si>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</si>
  <si>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</si>
  <si>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</si>
  <si>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</si>
  <si>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</si>
  <si>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</si>
  <si>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</si>
  <si>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</si>
  <si>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</si>
  <si>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</si>
  <si>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</si>
  <si>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</si>
  <si>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</si>
  <si>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</si>
  <si>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</si>
  <si>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</si>
  <si>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</si>
  <si>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</si>
  <si>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</si>
  <si>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</si>
  <si>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</si>
  <si>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</si>
  <si>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</si>
  <si>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</si>
  <si>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</si>
  <si>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</si>
  <si>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</si>
  <si>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</si>
  <si>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</si>
  <si>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</si>
  <si>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</si>
  <si>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</si>
  <si>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</si>
  <si>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</si>
  <si>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</si>
  <si>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</si>
  <si>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</si>
  <si>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</si>
  <si>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</si>
  <si>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</si>
  <si>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</si>
  <si>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</si>
  <si>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</si>
  <si>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</si>
  <si>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</si>
  <si>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</si>
  <si>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</si>
  <si>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</si>
  <si>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</si>
  <si>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</si>
  <si>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</si>
  <si>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</si>
  <si>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</si>
  <si>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</si>
  <si>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</si>
  <si>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</si>
  <si>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</si>
  <si>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</si>
  <si>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</si>
  <si>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</si>
  <si>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</si>
  <si>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</si>
  <si>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</si>
  <si>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</si>
  <si>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</si>
  <si>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</si>
  <si>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</si>
  <si>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</si>
  <si>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</si>
  <si>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</si>
  <si>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</si>
  <si>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</si>
  <si>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</si>
  <si>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</si>
  <si>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</si>
  <si>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</si>
  <si>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</si>
  <si>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</si>
  <si>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</si>
  <si>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</si>
  <si>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</si>
  <si>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</si>
  <si>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</si>
  <si>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</si>
  <si>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</si>
  <si>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</si>
  <si>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</si>
  <si>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</si>
  <si>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</si>
  <si>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</si>
  <si>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</si>
  <si>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</si>
  <si>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</si>
  <si>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</si>
  <si>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</si>
  <si>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</si>
  <si>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</si>
  <si>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</si>
  <si>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</si>
  <si>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</si>
  <si>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</si>
  <si>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</si>
  <si>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</si>
  <si>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</si>
  <si>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</si>
  <si>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</si>
  <si>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</si>
  <si>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</si>
  <si>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</si>
  <si>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</si>
  <si>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</si>
  <si>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</si>
  <si>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</si>
  <si>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</si>
  <si>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</si>
  <si>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</si>
  <si>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</si>
  <si>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</si>
  <si>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</si>
  <si>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</si>
  <si>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</si>
  <si>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</si>
  <si>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</si>
  <si>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</si>
  <si>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</si>
  <si>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</si>
  <si>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</si>
  <si>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</si>
  <si>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</si>
  <si>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</si>
  <si>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</si>
  <si>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</si>
  <si>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</si>
  <si>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</si>
  <si>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</si>
  <si>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</si>
  <si>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</si>
  <si>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</si>
  <si>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</si>
  <si>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</si>
  <si>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</si>
  <si>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</si>
  <si>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</si>
  <si>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</si>
  <si>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</si>
  <si>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</si>
  <si>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</si>
  <si>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</si>
  <si>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</si>
  <si>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</si>
  <si>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</si>
  <si>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</si>
  <si>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</si>
  <si>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</si>
  <si>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</si>
  <si>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</si>
  <si>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</si>
  <si>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</si>
  <si>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</si>
  <si>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</si>
  <si>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</si>
  <si>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</si>
  <si>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</si>
  <si>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</si>
  <si>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</si>
  <si>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</si>
  <si>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</si>
  <si>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</si>
  <si>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</si>
  <si>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</si>
  <si>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</si>
  <si>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</si>
  <si>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</si>
  <si>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</si>
  <si>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</si>
  <si>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</si>
  <si>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</si>
  <si>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</si>
  <si>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</si>
  <si>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</si>
  <si>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</si>
  <si>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</si>
  <si>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</si>
  <si>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</si>
  <si>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</si>
  <si>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</si>
  <si>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</si>
  <si>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</si>
  <si>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</si>
  <si>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</si>
  <si>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</si>
  <si>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</si>
  <si>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</si>
  <si>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</si>
  <si>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</si>
  <si>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</si>
  <si>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</si>
  <si>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</si>
  <si>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</si>
  <si>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</si>
  <si>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</si>
  <si>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</si>
  <si>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</si>
  <si>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</si>
  <si>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</si>
  <si>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</si>
  <si>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</si>
  <si>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</si>
  <si>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</si>
  <si>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</si>
  <si>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</si>
  <si>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</si>
  <si>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</si>
  <si>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</si>
  <si>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</si>
  <si>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</si>
  <si>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</si>
  <si>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</si>
  <si>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</si>
  <si>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</si>
  <si>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</si>
  <si>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</si>
  <si>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</si>
  <si>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</si>
  <si>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</si>
  <si>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</si>
  <si>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</si>
  <si>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</si>
  <si>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</si>
  <si>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</si>
  <si>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</si>
  <si>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</si>
  <si>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</si>
  <si>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</si>
  <si>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</si>
  <si>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</si>
  <si>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</si>
  <si>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</si>
  <si>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</si>
  <si>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</si>
  <si>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</si>
  <si>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</si>
  <si>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</si>
  <si>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</si>
  <si>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</si>
  <si>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</si>
  <si>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</si>
  <si>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</si>
  <si>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</si>
  <si>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</si>
  <si>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</si>
  <si>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</si>
  <si>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</si>
  <si>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</si>
  <si>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</si>
  <si>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</si>
  <si>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</si>
  <si>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</si>
  <si>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</si>
  <si>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</si>
  <si>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</si>
  <si>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</si>
  <si>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</si>
  <si>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</si>
  <si>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</si>
  <si>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</si>
  <si>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</si>
  <si>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</si>
  <si>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</si>
  <si>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</si>
  <si>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</si>
  <si>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</si>
  <si>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</si>
  <si>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</si>
  <si>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</si>
  <si>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</si>
  <si>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</si>
  <si>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</si>
  <si>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</si>
  <si>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</si>
  <si>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</si>
  <si>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</si>
  <si>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</si>
  <si>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</si>
  <si>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</si>
  <si>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</si>
  <si>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</si>
  <si>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</si>
  <si>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</si>
  <si>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</si>
  <si>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</si>
  <si>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</si>
  <si>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</si>
  <si>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</si>
  <si>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</si>
  <si>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</si>
  <si>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</si>
  <si>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</si>
  <si>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</si>
  <si>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</si>
  <si>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</si>
  <si>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</si>
  <si>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</si>
  <si>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</si>
  <si>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</si>
  <si>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</si>
  <si>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</si>
  <si>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</si>
  <si>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</si>
  <si>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</si>
  <si>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</si>
  <si>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</si>
  <si>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</si>
  <si>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</si>
  <si>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</si>
  <si>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</si>
  <si>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</si>
  <si>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</si>
  <si>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</si>
  <si>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</si>
  <si>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</si>
  <si>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</si>
  <si>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</si>
  <si>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</si>
  <si>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</si>
  <si>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</si>
  <si>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</si>
  <si>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</si>
  <si>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</si>
  <si>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</si>
  <si>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</si>
  <si>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</si>
  <si>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</si>
  <si>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</si>
  <si>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</si>
  <si>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</si>
  <si>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</si>
  <si>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</si>
  <si>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</si>
  <si>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</si>
  <si>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</si>
  <si>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</si>
  <si>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</si>
  <si>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</si>
  <si>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</si>
  <si>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</si>
  <si>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</si>
  <si>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</si>
  <si>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</si>
  <si>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</si>
  <si>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</si>
  <si>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</si>
  <si>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</si>
  <si>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</si>
  <si>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</si>
  <si>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</si>
  <si>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</si>
  <si>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</si>
  <si>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</si>
  <si>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</si>
  <si>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</si>
  <si>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</si>
  <si>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</si>
  <si>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</si>
  <si>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</si>
  <si>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</si>
  <si>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</si>
  <si>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</si>
  <si>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</si>
  <si>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</si>
  <si>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</si>
  <si>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</si>
  <si>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</si>
  <si>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</si>
  <si>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</si>
  <si>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</si>
  <si>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</si>
  <si>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</si>
  <si>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</si>
  <si>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</si>
  <si>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</si>
  <si>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</si>
  <si>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</si>
  <si>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</si>
  <si>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</si>
  <si>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</si>
  <si>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</si>
  <si>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</si>
  <si>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</si>
  <si>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</si>
  <si>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</si>
  <si>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</si>
  <si>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</si>
  <si>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</si>
  <si>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</si>
  <si>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</si>
  <si>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</si>
  <si>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</si>
  <si>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</si>
  <si>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</si>
  <si>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</si>
  <si>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</si>
  <si>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</si>
  <si>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</si>
  <si>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</si>
  <si>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</si>
  <si>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</si>
  <si>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</si>
  <si>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</si>
  <si>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</si>
  <si>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</si>
  <si>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</si>
  <si>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</si>
  <si>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</si>
  <si>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</si>
  <si>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</si>
  <si>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</si>
  <si>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</si>
  <si>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</si>
  <si>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</si>
  <si>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</si>
  <si>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</si>
  <si>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</si>
  <si>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</si>
  <si>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</si>
  <si>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</si>
  <si>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</si>
  <si>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</si>
  <si>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</si>
  <si>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</si>
  <si>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</si>
  <si>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</si>
  <si>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</si>
  <si>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</si>
  <si>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</si>
  <si>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</si>
  <si>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</si>
  <si>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</si>
  <si>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</si>
  <si>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</si>
  <si>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</si>
  <si>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</si>
  <si>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</si>
  <si>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</si>
  <si>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</si>
  <si>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</si>
  <si>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</si>
  <si>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</si>
  <si>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</si>
  <si>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</si>
  <si>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</si>
  <si>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</si>
  <si>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</si>
  <si>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</si>
  <si>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</si>
  <si>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</si>
  <si>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</si>
  <si>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</si>
  <si>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</si>
  <si>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</si>
  <si>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</si>
  <si>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</si>
  <si>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</si>
  <si>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</si>
  <si>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</si>
  <si>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</si>
  <si>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</si>
  <si>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</si>
  <si>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</si>
  <si>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</si>
  <si>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</si>
  <si>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</si>
  <si>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</si>
  <si>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</si>
  <si>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</si>
  <si>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</si>
  <si>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</si>
  <si>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</si>
  <si>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</si>
  <si>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</si>
  <si>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</si>
  <si>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</si>
  <si>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</si>
  <si>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</si>
  <si>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</si>
  <si>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</si>
  <si>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</si>
  <si>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</si>
  <si>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</si>
  <si>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</si>
  <si>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</si>
  <si>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</si>
  <si>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</si>
  <si>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</si>
  <si>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</si>
  <si>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</si>
  <si>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</si>
  <si>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</si>
  <si>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</si>
  <si>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</si>
  <si>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</si>
  <si>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</si>
  <si>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</si>
  <si>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</si>
  <si>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</si>
  <si>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</si>
  <si>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</si>
  <si>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</si>
  <si>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</si>
  <si>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</si>
  <si>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</si>
  <si>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</si>
  <si>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</si>
  <si>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</si>
  <si>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</si>
  <si>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</si>
  <si>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</si>
  <si>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</si>
  <si>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</si>
  <si>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</si>
  <si>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</si>
  <si>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</si>
  <si>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</si>
  <si>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</si>
  <si>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</si>
  <si>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</si>
  <si>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</si>
  <si>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</si>
  <si>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</si>
  <si>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</si>
  <si>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</si>
  <si>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</si>
  <si>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</si>
  <si>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</si>
  <si>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</si>
  <si>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</si>
  <si>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</si>
  <si>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</si>
  <si>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</si>
  <si>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</si>
  <si>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</si>
  <si>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</si>
  <si>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</si>
  <si>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</si>
  <si>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</si>
  <si>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</si>
  <si>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</si>
  <si>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</si>
  <si>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</si>
  <si>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</si>
  <si>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</si>
  <si>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</si>
  <si>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</si>
  <si>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</si>
  <si>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</si>
  <si>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</si>
  <si>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</si>
  <si>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</si>
  <si>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</si>
  <si>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</si>
  <si>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</si>
  <si>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</si>
  <si>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</si>
  <si>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</si>
  <si>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</si>
  <si>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</si>
  <si>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</si>
  <si>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</si>
  <si>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</si>
  <si>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</si>
  <si>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</si>
  <si>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</si>
  <si>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</si>
  <si>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</si>
  <si>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</si>
  <si>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</si>
  <si>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</si>
  <si>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</si>
  <si>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</si>
  <si>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</si>
  <si>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</si>
  <si>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</si>
  <si>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</si>
  <si>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</si>
  <si>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</si>
  <si>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</si>
  <si>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</si>
  <si>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</si>
  <si>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</si>
  <si>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</si>
  <si>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</si>
  <si>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</si>
  <si>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</si>
  <si>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</si>
  <si>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</si>
  <si>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</si>
  <si>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</si>
  <si>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</si>
  <si>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</si>
  <si>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</si>
  <si>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</si>
  <si>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</si>
  <si>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</si>
  <si>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</si>
  <si>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</si>
  <si>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</si>
  <si>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</si>
  <si>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</si>
  <si>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</si>
  <si>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</si>
  <si>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</si>
  <si>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</si>
  <si>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</si>
  <si>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</si>
  <si>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</si>
  <si>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</si>
  <si>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</si>
  <si>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</si>
  <si>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</si>
  <si>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</si>
  <si>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</si>
  <si>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</si>
  <si>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</si>
  <si>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</si>
  <si>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</si>
  <si>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</si>
  <si>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</si>
  <si>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</si>
  <si>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</si>
  <si>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</si>
  <si>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</si>
  <si>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</si>
  <si>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</si>
  <si>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</si>
  <si>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</si>
  <si>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</si>
  <si>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</si>
  <si>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</si>
  <si>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</si>
  <si>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</si>
  <si>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</si>
  <si>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</si>
  <si>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</si>
  <si>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</si>
  <si>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</si>
  <si>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</si>
  <si>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</si>
  <si>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</si>
  <si>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</si>
  <si>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</si>
  <si>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</si>
  <si>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</si>
  <si>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</si>
  <si>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</si>
  <si>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</si>
  <si>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</si>
  <si>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</si>
  <si>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</si>
  <si>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</si>
  <si>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</si>
  <si>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</si>
  <si>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</si>
  <si>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</si>
  <si>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</si>
  <si>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</si>
  <si>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</si>
  <si>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</si>
  <si>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</si>
  <si>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</si>
  <si>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</si>
  <si>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</si>
  <si>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</si>
  <si>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</si>
  <si>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</si>
  <si>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</si>
  <si>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</si>
  <si>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</si>
  <si>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</si>
  <si>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</si>
  <si>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</si>
  <si>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</si>
  <si>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</si>
  <si>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</si>
  <si>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</si>
  <si>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</si>
  <si>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</si>
  <si>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</si>
  <si>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</si>
  <si>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</si>
  <si>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</si>
  <si>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</si>
  <si>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</si>
  <si>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</si>
  <si>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</si>
  <si>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</si>
  <si>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</si>
  <si>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</si>
  <si>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</si>
  <si>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</si>
  <si>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</si>
  <si>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</si>
  <si>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</si>
  <si>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</si>
  <si>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</si>
  <si>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</si>
  <si>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</si>
  <si>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</si>
  <si>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</si>
  <si>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</si>
  <si>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</si>
  <si>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</si>
  <si>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</si>
  <si>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</si>
  <si>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</si>
  <si>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</si>
  <si>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</si>
  <si>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</si>
  <si>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</si>
  <si>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</si>
  <si>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</si>
  <si>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</si>
  <si>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</si>
  <si>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</si>
  <si>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</si>
  <si>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</si>
  <si>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</si>
  <si>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</si>
  <si>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</si>
  <si>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</si>
  <si>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</si>
  <si>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</si>
  <si>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</si>
  <si>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</si>
  <si>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</si>
  <si>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</si>
  <si>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</si>
  <si>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</si>
  <si>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</si>
  <si>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</si>
  <si>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</si>
  <si>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</si>
  <si>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</si>
  <si>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</si>
  <si>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</si>
  <si>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</si>
  <si>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</si>
  <si>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</si>
  <si>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</si>
  <si>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</si>
  <si>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</si>
  <si>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</si>
  <si>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</si>
  <si>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</si>
  <si>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</si>
  <si>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</si>
  <si>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</si>
  <si>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</si>
  <si>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</si>
  <si>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</si>
  <si>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</si>
  <si>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</si>
  <si>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</si>
  <si>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</si>
  <si>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</si>
  <si>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</si>
  <si>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</si>
  <si>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</si>
  <si>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</si>
  <si>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</si>
  <si>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</si>
  <si>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</si>
  <si>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</si>
  <si>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</si>
  <si>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</si>
  <si>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</si>
  <si>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</si>
  <si>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</si>
  <si>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</si>
  <si>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</si>
  <si>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</si>
  <si>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</si>
  <si>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</si>
  <si>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</si>
  <si>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</si>
  <si>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</si>
  <si>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</si>
  <si>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</si>
  <si>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</si>
  <si>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</si>
  <si>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</si>
  <si>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</si>
  <si>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</si>
  <si>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</si>
  <si>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</si>
  <si>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</si>
  <si>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</si>
  <si>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</si>
  <si>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</si>
  <si>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</si>
  <si>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</si>
  <si>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</si>
  <si>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</si>
  <si>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</si>
  <si>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</si>
  <si>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</si>
  <si>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</si>
  <si>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</si>
  <si>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</si>
  <si>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</si>
  <si>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</si>
  <si>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</si>
  <si>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</si>
  <si>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</si>
  <si>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</si>
  <si>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</si>
  <si>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</si>
  <si>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</si>
  <si>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</si>
  <si>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</si>
  <si>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</si>
  <si>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</si>
  <si>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</si>
  <si>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</si>
  <si>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</si>
  <si>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</si>
  <si>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</si>
  <si>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</si>
  <si>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</si>
  <si>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</si>
  <si>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</si>
  <si>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</si>
  <si>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</si>
  <si>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</si>
  <si>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</si>
  <si>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</si>
  <si>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</si>
  <si>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</si>
  <si>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</si>
  <si>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</si>
  <si>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</si>
  <si>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</si>
  <si>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</si>
  <si>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</si>
  <si>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</si>
  <si>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</si>
  <si>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</si>
  <si>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</si>
  <si>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</si>
  <si>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</si>
  <si>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</si>
  <si>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</si>
  <si>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</si>
  <si>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</si>
  <si>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</si>
  <si>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</si>
  <si>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</si>
  <si>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</si>
  <si>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</si>
  <si>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</si>
  <si>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</si>
  <si>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</si>
  <si>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</si>
  <si>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</si>
  <si>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</si>
  <si>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</si>
  <si>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</si>
  <si>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</si>
  <si>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</si>
  <si>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</si>
  <si>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</si>
  <si>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</si>
  <si>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</si>
  <si>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</si>
  <si>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</si>
  <si>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</si>
  <si>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</si>
  <si>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</si>
  <si>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</si>
  <si>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</si>
  <si>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</si>
  <si>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</si>
  <si>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</si>
  <si>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</si>
  <si>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</si>
  <si>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</si>
  <si>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</si>
  <si>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</si>
  <si>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</si>
  <si>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</si>
  <si>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</si>
  <si>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</si>
  <si>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</si>
  <si>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</si>
  <si>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</si>
  <si>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</si>
  <si>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</si>
  <si>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</si>
  <si>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</si>
  <si>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</si>
  <si>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</si>
  <si>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</si>
  <si>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</si>
  <si>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</si>
  <si>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</si>
  <si>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</si>
  <si>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</si>
  <si>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</si>
  <si>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</si>
  <si>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</si>
  <si>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</si>
  <si>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</si>
  <si>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</si>
  <si>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</si>
  <si>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</si>
  <si>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</si>
  <si>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</si>
  <si>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</si>
  <si>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</si>
  <si>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</si>
  <si>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</si>
  <si>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</si>
  <si>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</si>
  <si>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</si>
  <si>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</si>
  <si>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</si>
  <si>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</si>
  <si>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</si>
  <si>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</si>
  <si>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</si>
  <si>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</si>
  <si>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</si>
  <si>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</si>
  <si>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</si>
  <si>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</si>
  <si>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</si>
  <si>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</si>
  <si>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</si>
  <si>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</si>
  <si>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</si>
  <si>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</si>
  <si>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</si>
  <si>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</si>
  <si>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</si>
  <si>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</si>
  <si>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</si>
  <si>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</si>
  <si>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</si>
  <si>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</si>
  <si>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</si>
  <si>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</si>
  <si>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</si>
  <si>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</si>
  <si>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</si>
  <si>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</si>
  <si>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</si>
  <si>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</si>
  <si>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</si>
  <si>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</si>
  <si>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</si>
  <si>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</si>
  <si>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</si>
  <si>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</si>
  <si>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</si>
  <si>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</si>
  <si>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</si>
  <si>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</si>
  <si>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</si>
  <si>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</si>
  <si>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</si>
  <si>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</si>
  <si>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</si>
  <si>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</si>
  <si>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</si>
  <si>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</si>
  <si>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</si>
  <si>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</si>
  <si>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</si>
  <si>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</si>
  <si>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</si>
  <si>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</si>
  <si>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</si>
  <si>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</si>
  <si>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</si>
  <si>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</si>
  <si>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</si>
  <si>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</si>
  <si>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</si>
  <si>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</si>
  <si>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</si>
  <si>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</si>
  <si>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</si>
  <si>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</si>
  <si>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</si>
  <si>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</si>
  <si>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</si>
  <si>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</si>
  <si>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</si>
  <si>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</si>
  <si>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</si>
  <si>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</si>
  <si>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</si>
  <si>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</si>
  <si>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</si>
  <si>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</si>
  <si>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</si>
  <si>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</si>
  <si>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</si>
  <si>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</si>
  <si>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</si>
  <si>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</si>
  <si>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</si>
  <si>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</si>
  <si>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</si>
  <si>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</si>
  <si>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</si>
  <si>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</si>
  <si>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</si>
  <si>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</si>
  <si>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</si>
  <si>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</si>
  <si>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</si>
  <si>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</si>
  <si>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</si>
  <si>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</si>
  <si>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</si>
  <si>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</si>
  <si>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</si>
  <si>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</si>
  <si>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</si>
  <si>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</si>
  <si>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</si>
  <si>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</si>
  <si>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</si>
  <si>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</si>
  <si>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</si>
  <si>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</si>
  <si>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</si>
  <si>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</si>
  <si>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</si>
  <si>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</si>
  <si>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</si>
  <si>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</si>
  <si>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</si>
  <si>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</si>
  <si>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</si>
  <si>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</si>
  <si>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</si>
  <si>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</si>
  <si>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</si>
  <si>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</si>
  <si>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</si>
  <si>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</si>
  <si>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</si>
  <si>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</si>
  <si>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</si>
  <si>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</si>
  <si>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</si>
  <si>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</si>
  <si>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</si>
  <si>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</si>
  <si>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</si>
  <si>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</si>
  <si>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</si>
  <si>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</si>
  <si>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</si>
  <si>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</si>
  <si>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</si>
  <si>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</si>
  <si>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</si>
  <si>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</si>
  <si>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</si>
  <si>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</si>
  <si>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</si>
  <si>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</si>
  <si>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</si>
  <si>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</si>
  <si>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</si>
  <si>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</si>
  <si>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</si>
  <si>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</si>
  <si>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</si>
  <si>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</si>
  <si>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</si>
  <si>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</si>
  <si>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</si>
  <si>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</si>
  <si>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</si>
  <si>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</si>
  <si>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</si>
  <si>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</si>
  <si>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</si>
  <si>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</si>
  <si>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</si>
  <si>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</si>
  <si>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</si>
  <si>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</si>
  <si>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</si>
  <si>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</si>
  <si>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</si>
  <si>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</si>
  <si>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</si>
  <si>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</si>
  <si>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</si>
  <si>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</si>
  <si>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</si>
  <si>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</si>
  <si>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</si>
  <si>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</si>
  <si>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</si>
  <si>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</si>
  <si>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</si>
  <si>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</si>
  <si>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</si>
  <si>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</si>
  <si>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</si>
  <si>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</si>
  <si>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</si>
  <si>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</si>
  <si>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</si>
  <si>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</si>
  <si>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</si>
  <si>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</si>
  <si>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</si>
  <si>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</si>
  <si>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</si>
  <si>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</si>
  <si>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</si>
  <si>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</si>
  <si>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</si>
  <si>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</si>
  <si>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</si>
  <si>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</si>
  <si>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</si>
  <si>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</si>
  <si>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</si>
  <si>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</si>
  <si>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</si>
  <si>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</si>
  <si>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</si>
  <si>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</si>
  <si>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</si>
  <si>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</si>
  <si>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</si>
  <si>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</si>
  <si>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</si>
  <si>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</si>
  <si>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</si>
  <si>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</si>
  <si>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</si>
  <si>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</si>
  <si>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</si>
  <si>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</si>
  <si>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</si>
  <si>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</si>
  <si>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</si>
  <si>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</si>
  <si>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</si>
  <si>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</si>
  <si>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</si>
  <si>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</si>
  <si>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</si>
  <si>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</si>
  <si>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</si>
  <si>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</si>
  <si>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</si>
  <si>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</si>
  <si>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</si>
  <si>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</si>
  <si>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</si>
  <si>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</si>
  <si>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</si>
  <si>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</si>
  <si>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</si>
  <si>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</si>
  <si>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</si>
  <si>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</si>
  <si>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</si>
  <si>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</si>
  <si>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</si>
  <si>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</si>
  <si>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</si>
  <si>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</si>
  <si>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</si>
  <si>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</si>
  <si>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</si>
  <si>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</si>
  <si>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</si>
  <si>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</si>
  <si>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</si>
  <si>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</si>
  <si>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</si>
  <si>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</si>
  <si>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</si>
  <si>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</si>
  <si>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</si>
  <si>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</si>
  <si>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</si>
  <si>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</si>
  <si>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</si>
  <si>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</si>
  <si>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</si>
  <si>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</si>
  <si>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</si>
  <si>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</si>
  <si>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</si>
  <si>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</si>
  <si>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</si>
  <si>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</si>
  <si>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</si>
  <si>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</si>
  <si>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</si>
  <si>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</si>
  <si>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</si>
  <si>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</si>
  <si>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</si>
  <si>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</si>
  <si>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</si>
  <si>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</si>
  <si>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</si>
  <si>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</si>
  <si>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</si>
  <si>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</si>
  <si>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</si>
  <si>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</si>
  <si>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</si>
  <si>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</si>
  <si>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</si>
  <si>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</si>
  <si>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</si>
  <si>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</si>
  <si>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</si>
  <si>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</si>
  <si>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</si>
  <si>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</si>
  <si>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</si>
  <si>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</si>
  <si>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</si>
  <si>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</si>
  <si>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</si>
  <si>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</si>
  <si>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</si>
  <si>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</si>
  <si>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</si>
  <si>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</si>
  <si>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</si>
  <si>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</si>
  <si>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</si>
  <si>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</si>
  <si>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</si>
  <si>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</si>
  <si>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</si>
  <si>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</si>
  <si>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</si>
  <si>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</si>
  <si>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</si>
  <si>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</si>
  <si>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</si>
  <si>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</si>
  <si>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</si>
  <si>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</si>
  <si>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</si>
  <si>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</si>
  <si>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</si>
  <si>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</si>
  <si>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</si>
  <si>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</si>
  <si>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</si>
  <si>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</si>
  <si>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</si>
  <si>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</si>
  <si>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</si>
  <si>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</si>
  <si>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</si>
  <si>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</si>
  <si>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</si>
  <si>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</si>
  <si>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</si>
  <si>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</si>
  <si>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</si>
  <si>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</si>
  <si>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</si>
  <si>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</si>
  <si>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</si>
  <si>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</si>
  <si>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</si>
  <si>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</si>
  <si>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</si>
  <si>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</si>
  <si>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</si>
  <si>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</si>
  <si>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</si>
  <si>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</si>
  <si>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</si>
  <si>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</si>
  <si>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</si>
  <si>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</si>
  <si>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</si>
  <si>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</si>
  <si>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</si>
  <si>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</si>
  <si>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</si>
  <si>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</si>
  <si>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</si>
  <si>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</si>
  <si>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</si>
  <si>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</si>
  <si>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</si>
  <si>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</si>
  <si>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</si>
  <si>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</si>
  <si>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</si>
  <si>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</si>
  <si>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</si>
  <si>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</si>
  <si>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</si>
  <si>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</si>
  <si>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</si>
  <si>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</si>
  <si>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</si>
  <si>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</si>
  <si>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</si>
  <si>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</si>
  <si>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</si>
  <si>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</si>
  <si>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</si>
  <si>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</si>
  <si>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</si>
  <si>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</si>
  <si>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</si>
  <si>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</si>
  <si>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</si>
  <si>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</si>
  <si>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</si>
  <si>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</si>
  <si>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</si>
  <si>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</si>
  <si>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</si>
  <si>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</si>
  <si>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</si>
  <si>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</si>
  <si>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</si>
  <si>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</si>
  <si>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</si>
  <si>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</si>
  <si>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</si>
  <si>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</si>
  <si>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</si>
  <si>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</si>
  <si>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</si>
  <si>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</si>
  <si>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</si>
  <si>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</si>
  <si>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</si>
  <si>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</si>
  <si>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</si>
  <si>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</si>
  <si>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</si>
  <si>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</si>
  <si>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</si>
  <si>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</si>
  <si>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</si>
  <si>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</si>
  <si>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</si>
  <si>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</si>
  <si>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</si>
  <si>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</si>
  <si>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</si>
  <si>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</si>
  <si>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</si>
  <si>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</si>
  <si>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</si>
  <si>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</si>
  <si>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</si>
  <si>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</si>
  <si>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</si>
  <si>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</si>
  <si>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</si>
  <si>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</si>
  <si>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</si>
  <si>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</si>
  <si>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</si>
  <si>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</si>
  <si>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</si>
  <si>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</si>
  <si>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</si>
  <si>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</si>
  <si>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</si>
  <si>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</si>
  <si>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</si>
  <si>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</si>
  <si>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</si>
  <si>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</si>
  <si>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</si>
  <si>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</si>
  <si>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</si>
  <si>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</si>
  <si>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</si>
  <si>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</si>
  <si>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</si>
  <si>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</si>
  <si>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</si>
  <si>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</si>
  <si>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</si>
  <si>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</si>
  <si>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</si>
  <si>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</si>
  <si>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</si>
  <si>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</si>
  <si>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</si>
  <si>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</si>
  <si>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</si>
  <si>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</si>
  <si>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</si>
  <si>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</si>
  <si>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</si>
  <si>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</si>
  <si>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</si>
  <si>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</si>
  <si>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</si>
  <si>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</si>
  <si>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</si>
  <si>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</si>
  <si>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</si>
  <si>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</si>
  <si>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</si>
  <si>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</si>
  <si>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</si>
  <si>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</si>
  <si>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</si>
  <si>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</si>
  <si>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</si>
  <si>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</si>
  <si>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</si>
  <si>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</si>
  <si>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</si>
  <si>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</si>
  <si>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</si>
  <si>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</si>
  <si>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</si>
  <si>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</si>
  <si>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</si>
  <si>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</si>
  <si>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</si>
  <si>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</si>
  <si>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</si>
  <si>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</si>
  <si>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</si>
  <si>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</si>
  <si>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</si>
  <si>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</si>
  <si>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</si>
  <si>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</si>
  <si>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</si>
  <si>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</si>
  <si>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</si>
  <si>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</si>
  <si>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</si>
  <si>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</si>
  <si>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</si>
  <si>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</si>
  <si>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</si>
  <si>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</si>
  <si>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</si>
  <si>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</si>
  <si>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</si>
  <si>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</si>
  <si>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</si>
  <si>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</si>
  <si>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</si>
  <si>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</si>
  <si>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</si>
  <si>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</si>
  <si>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</si>
  <si>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</si>
  <si>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</si>
  <si>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</si>
  <si>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</si>
  <si>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</si>
  <si>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</si>
  <si>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</si>
  <si>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</si>
  <si>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</si>
  <si>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</si>
  <si>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</si>
  <si>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</si>
  <si>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</si>
  <si>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</si>
  <si>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</si>
  <si>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</si>
  <si>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</si>
  <si>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</si>
  <si>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</si>
  <si>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</si>
  <si>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</si>
  <si>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</si>
  <si>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</si>
  <si>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</si>
  <si>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</si>
  <si>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</si>
  <si>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</si>
  <si>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</si>
  <si>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</si>
  <si>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</si>
  <si>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</si>
  <si>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</si>
  <si>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</si>
  <si>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</si>
  <si>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</si>
  <si>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</si>
  <si>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</si>
  <si>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</si>
  <si>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</si>
  <si>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</si>
  <si>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</si>
  <si>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</si>
  <si>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</si>
  <si>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</si>
  <si>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</si>
  <si>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</si>
  <si>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</si>
  <si>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</si>
  <si>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</si>
  <si>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</si>
  <si>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</si>
  <si>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</si>
  <si>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</si>
  <si>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</si>
  <si>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</si>
  <si>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</si>
  <si>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</si>
  <si>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</si>
  <si>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</si>
  <si>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</si>
  <si>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</si>
  <si>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</si>
  <si>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</si>
  <si>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</si>
  <si>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</si>
  <si>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</si>
  <si>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</si>
  <si>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</si>
  <si>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</si>
  <si>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</si>
  <si>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</si>
  <si>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</si>
  <si>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</si>
  <si>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</si>
  <si>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</si>
  <si>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</si>
  <si>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</si>
  <si>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</si>
  <si>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</si>
  <si>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</si>
  <si>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</si>
  <si>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</si>
  <si>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</si>
  <si>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</si>
  <si>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</si>
  <si>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</si>
  <si>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</si>
  <si>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</si>
  <si>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</si>
  <si>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</si>
  <si>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</si>
  <si>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</si>
  <si>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</si>
  <si>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</si>
  <si>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</si>
  <si>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</si>
  <si>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</si>
  <si>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</si>
  <si>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</si>
  <si>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</si>
  <si>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</si>
  <si>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</si>
  <si>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</si>
  <si>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</si>
  <si>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</si>
  <si>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</si>
  <si>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</si>
  <si>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</si>
  <si>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</si>
  <si>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</si>
  <si>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</si>
  <si>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</si>
  <si>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</si>
  <si>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</si>
  <si>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</si>
  <si>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</si>
  <si>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</si>
  <si>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</si>
  <si>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</si>
  <si>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</si>
  <si>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</si>
  <si>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</si>
  <si>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</si>
  <si>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</si>
  <si>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</si>
  <si>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</si>
  <si>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</si>
  <si>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</si>
  <si>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</si>
  <si>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</si>
  <si>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</si>
  <si>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</si>
  <si>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</si>
  <si>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</si>
  <si>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</si>
  <si>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</si>
  <si>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</si>
  <si>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</si>
  <si>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</si>
  <si>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</si>
  <si>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</si>
  <si>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</si>
  <si>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</si>
  <si>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</si>
  <si>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</si>
  <si>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</si>
  <si>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</si>
  <si>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</si>
  <si>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</si>
  <si>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</si>
  <si>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</si>
  <si>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</si>
  <si>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</si>
  <si>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</si>
  <si>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</si>
  <si>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</si>
  <si>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</si>
  <si>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</si>
  <si>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</si>
  <si>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</si>
  <si>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</si>
  <si>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</si>
  <si>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</si>
  <si>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</si>
  <si>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</si>
  <si>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</si>
  <si>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</si>
  <si>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</si>
  <si>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</si>
  <si>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</si>
  <si>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</si>
  <si>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</si>
  <si>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</si>
  <si>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</si>
  <si>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</si>
  <si>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</si>
  <si>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</si>
  <si>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</si>
  <si>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</si>
  <si>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</si>
  <si>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</si>
  <si>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</si>
  <si>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</si>
  <si>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</si>
  <si>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</si>
  <si>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</si>
  <si>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</si>
  <si>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</si>
  <si>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</si>
  <si>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</si>
  <si>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</si>
  <si>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</si>
  <si>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</si>
  <si>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</si>
  <si>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</si>
  <si>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</si>
  <si>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</si>
  <si>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</si>
  <si>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</si>
  <si>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</si>
  <si>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</si>
  <si>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</si>
  <si>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</si>
  <si>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</si>
  <si>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</si>
  <si>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</si>
  <si>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</si>
  <si>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</si>
  <si>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</si>
  <si>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</si>
  <si>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</si>
  <si>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</si>
  <si>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</si>
  <si>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</si>
  <si>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</si>
  <si>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</si>
  <si>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</si>
  <si>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</si>
  <si>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</si>
  <si>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</si>
  <si>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</si>
  <si>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</si>
  <si>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</si>
  <si>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</si>
  <si>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</si>
  <si>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</si>
  <si>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</si>
  <si>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</si>
  <si>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</si>
  <si>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</si>
  <si>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</si>
  <si>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</si>
  <si>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</si>
  <si>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</si>
  <si>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</si>
  <si>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</si>
  <si>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</si>
  <si>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</si>
  <si>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</si>
  <si>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</si>
  <si>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</si>
  <si>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</si>
  <si>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</si>
  <si>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</si>
  <si>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</si>
  <si>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</si>
  <si>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</si>
  <si>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</si>
  <si>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</si>
  <si>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</si>
  <si>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</si>
  <si>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</si>
  <si>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</si>
  <si>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</si>
  <si>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</si>
  <si>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</si>
  <si>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</si>
  <si>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</si>
  <si>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</si>
  <si>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</si>
  <si>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</si>
  <si>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</si>
  <si>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</si>
  <si>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</si>
  <si>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</si>
  <si>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</si>
  <si>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</si>
  <si>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</si>
  <si>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</si>
  <si>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</si>
  <si>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</si>
  <si>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</si>
  <si>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</si>
  <si>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</si>
  <si>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</si>
  <si>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</si>
  <si>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</si>
  <si>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</si>
  <si>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</si>
  <si>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</si>
  <si>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</si>
  <si>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</si>
  <si>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</si>
  <si>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</si>
  <si>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</si>
  <si>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</si>
  <si>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</si>
  <si>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</si>
  <si>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</si>
  <si>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</si>
  <si>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</si>
  <si>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</si>
  <si>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</si>
  <si>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</si>
  <si>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</si>
  <si>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</si>
  <si>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</si>
  <si>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</si>
  <si>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</si>
  <si>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</si>
  <si>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</si>
  <si>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</si>
  <si>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</si>
  <si>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</si>
  <si>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</si>
  <si>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</si>
  <si>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</si>
  <si>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</si>
  <si>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</si>
  <si>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</si>
  <si>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</si>
  <si>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</si>
  <si>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</si>
  <si>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</si>
  <si>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</si>
  <si>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</si>
  <si>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</si>
  <si>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</si>
  <si>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</si>
  <si>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</si>
  <si>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</si>
  <si>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</si>
  <si>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</si>
  <si>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</si>
  <si>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</si>
  <si>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</si>
  <si>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</si>
  <si>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</si>
  <si>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</si>
  <si>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</si>
  <si>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</si>
  <si>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</si>
  <si>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</si>
  <si>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</si>
  <si>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</si>
  <si>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</si>
  <si>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</si>
  <si>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</si>
  <si>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</si>
  <si>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</si>
  <si>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</si>
  <si>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</si>
  <si>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</si>
  <si>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</si>
  <si>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</si>
  <si>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</si>
  <si>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</si>
  <si>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</si>
  <si>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</si>
  <si>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</si>
  <si>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</si>
  <si>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</si>
  <si>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</si>
  <si>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</si>
  <si>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</si>
  <si>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</si>
  <si>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</si>
  <si>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</si>
  <si>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</si>
  <si>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</si>
  <si>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</si>
  <si>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</si>
  <si>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</si>
  <si>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</si>
  <si>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</si>
  <si>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</si>
  <si>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</si>
  <si>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</si>
  <si>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</si>
  <si>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</si>
  <si>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</si>
  <si>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</si>
  <si>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</si>
  <si>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</si>
  <si>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</si>
  <si>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</si>
  <si>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</si>
  <si>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</si>
  <si>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</si>
  <si>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</si>
  <si>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</si>
  <si>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</si>
  <si>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</si>
  <si>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</si>
  <si>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</si>
  <si>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</si>
  <si>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</si>
  <si>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</si>
  <si>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</si>
  <si>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</si>
  <si>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</si>
  <si>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</si>
  <si>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</si>
  <si>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</si>
  <si>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</si>
  <si>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</si>
  <si>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</si>
  <si>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</si>
  <si>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</si>
  <si>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</si>
  <si>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</si>
  <si>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</si>
  <si>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</si>
  <si>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</si>
  <si>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</si>
  <si>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</si>
  <si>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</si>
  <si>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</si>
  <si>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</si>
  <si>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</si>
  <si>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</si>
  <si>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</si>
  <si>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</si>
  <si>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</si>
  <si>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</si>
  <si>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</si>
  <si>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</si>
  <si>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</si>
  <si>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</si>
  <si>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</si>
  <si>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</si>
  <si>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</si>
  <si>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</si>
  <si>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</si>
  <si>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</si>
  <si>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</si>
  <si>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</si>
  <si>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</si>
  <si>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</si>
  <si>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</si>
  <si>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</si>
  <si>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</si>
  <si>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</si>
  <si>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</si>
  <si>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</si>
  <si>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</si>
  <si>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</si>
  <si>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</si>
  <si>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</si>
  <si>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</si>
  <si>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</si>
  <si>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</si>
  <si>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</si>
  <si>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</si>
  <si>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</si>
  <si>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</si>
  <si>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</si>
  <si>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</si>
  <si>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</si>
  <si>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</si>
  <si>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</si>
  <si>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</si>
  <si>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</si>
  <si>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</si>
  <si>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</si>
  <si>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</si>
  <si>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</si>
  <si>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</si>
  <si>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</si>
  <si>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</si>
  <si>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</si>
  <si>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</si>
  <si>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</si>
  <si>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</si>
  <si>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</si>
  <si>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</si>
  <si>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</si>
  <si>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</si>
  <si>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</si>
  <si>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</si>
  <si>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</si>
  <si>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</si>
  <si>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</si>
  <si>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</si>
  <si>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</si>
  <si>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</si>
  <si>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</si>
  <si>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</si>
  <si>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</si>
  <si>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</si>
  <si>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</si>
  <si>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</si>
  <si>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</si>
  <si>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</si>
  <si>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</si>
  <si>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</si>
  <si>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</si>
  <si>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</si>
  <si>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</si>
  <si>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</si>
  <si>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</si>
  <si>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</si>
  <si>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</si>
  <si>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</si>
  <si>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</si>
  <si>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</si>
  <si>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</si>
  <si>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</si>
  <si>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</si>
  <si>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</si>
  <si>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</si>
  <si>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</si>
  <si>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</si>
  <si>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</si>
  <si>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</si>
  <si>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</si>
  <si>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</si>
  <si>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</si>
  <si>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</si>
  <si>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</si>
  <si>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</si>
  <si>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</si>
  <si>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</si>
  <si>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</si>
  <si>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</si>
  <si>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</si>
  <si>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</si>
  <si>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</si>
  <si>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</si>
  <si>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</si>
  <si>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</si>
  <si>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</si>
  <si>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</si>
  <si>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</si>
  <si>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</si>
  <si>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</si>
  <si>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</si>
  <si>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</si>
  <si>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</si>
  <si>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</si>
  <si>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</si>
  <si>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</si>
  <si>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</si>
  <si>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</si>
  <si>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</si>
  <si>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</si>
  <si>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</si>
  <si>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</si>
  <si>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</si>
  <si>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</si>
  <si>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</si>
  <si>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</si>
  <si>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</si>
  <si>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</si>
  <si>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</si>
  <si>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</si>
  <si>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</si>
  <si>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</si>
  <si>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</si>
  <si>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</si>
  <si>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</si>
  <si>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</si>
  <si>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</si>
  <si>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</si>
  <si>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</si>
  <si>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</si>
  <si>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</si>
  <si>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</si>
  <si>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</si>
  <si>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</si>
  <si>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</si>
  <si>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</si>
  <si>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</si>
  <si>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</si>
  <si>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</si>
  <si>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</si>
  <si>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</si>
  <si>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</si>
  <si>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</si>
  <si>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</si>
  <si>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</si>
  <si>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</si>
  <si>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</si>
  <si>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</si>
  <si>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</si>
  <si>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</si>
  <si>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</si>
  <si>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</si>
  <si>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</si>
  <si>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</si>
  <si>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</si>
  <si>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</si>
  <si>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</si>
  <si>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</si>
  <si>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</si>
  <si>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</si>
  <si>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</si>
  <si>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</si>
  <si>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</si>
  <si>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</si>
  <si>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</si>
  <si>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</si>
  <si>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</si>
  <si>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</si>
  <si>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</si>
  <si>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</si>
  <si>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</si>
  <si>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</si>
  <si>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</si>
  <si>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</si>
  <si>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</si>
  <si>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</si>
  <si>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</si>
  <si>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</si>
  <si>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</si>
  <si>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</si>
  <si>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</si>
  <si>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</si>
  <si>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</si>
  <si>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</si>
  <si>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</si>
  <si>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</si>
  <si>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</si>
  <si>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</si>
  <si>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</si>
  <si>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</si>
  <si>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</si>
  <si>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</si>
  <si>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</si>
  <si>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</si>
  <si>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</si>
  <si>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</si>
  <si>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</si>
  <si>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</si>
  <si>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</si>
  <si>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</si>
  <si>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</si>
  <si>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</si>
  <si>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</si>
  <si>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</si>
  <si>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</si>
  <si>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</si>
  <si>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</si>
  <si>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</si>
  <si>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</si>
  <si>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</si>
  <si>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</si>
  <si>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</si>
  <si>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</si>
  <si>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</si>
  <si>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</si>
  <si>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</si>
  <si>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</si>
  <si>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</si>
  <si>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</si>
  <si>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</si>
  <si>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</si>
  <si>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</si>
  <si>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</si>
  <si>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</si>
  <si>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</si>
  <si>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</si>
  <si>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</si>
  <si>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</si>
  <si>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</si>
  <si>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</si>
  <si>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</si>
  <si>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</si>
  <si>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</si>
  <si>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</si>
  <si>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</si>
  <si>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</si>
  <si>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</si>
  <si>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</si>
  <si>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</si>
  <si>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</si>
  <si>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</si>
  <si>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</si>
  <si>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</si>
  <si>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</si>
  <si>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</si>
  <si>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</si>
  <si>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</si>
  <si>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</si>
  <si>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</si>
  <si>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</si>
  <si>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</si>
  <si>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</si>
  <si>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</si>
  <si>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</si>
  <si>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</si>
  <si>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</si>
  <si>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</si>
  <si>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</si>
  <si>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</si>
  <si>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</si>
  <si>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</si>
  <si>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</si>
  <si>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</si>
  <si>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</si>
  <si>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</si>
  <si>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</si>
  <si>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</si>
  <si>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</si>
  <si>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</si>
  <si>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</si>
  <si>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</si>
  <si>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</si>
  <si>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</si>
  <si>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</si>
  <si>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</si>
  <si>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</si>
  <si>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</si>
  <si>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</si>
  <si>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</si>
  <si>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</si>
  <si>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</si>
  <si>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</si>
  <si>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</si>
  <si>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</si>
  <si>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</si>
  <si>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</si>
  <si>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</si>
  <si>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</si>
  <si>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</si>
  <si>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</si>
  <si>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</si>
  <si>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</si>
  <si>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</si>
  <si>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</si>
  <si>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</si>
  <si>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</si>
  <si>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</si>
  <si>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</si>
  <si>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</si>
  <si>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</si>
  <si>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</si>
  <si>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</si>
  <si>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</si>
  <si>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</si>
  <si>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</si>
  <si>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</si>
  <si>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</si>
  <si>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</si>
  <si>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</si>
  <si>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</si>
  <si>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</si>
  <si>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</si>
  <si>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</si>
  <si>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</si>
  <si>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</si>
  <si>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</si>
  <si>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</si>
  <si>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</si>
  <si>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</si>
  <si>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</si>
  <si>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</si>
  <si>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</si>
  <si>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</si>
  <si>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</si>
  <si>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</si>
  <si>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</si>
  <si>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</si>
  <si>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</si>
  <si>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</si>
  <si>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</si>
  <si>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</si>
  <si>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</si>
  <si>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</si>
  <si>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</si>
  <si>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</si>
  <si>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</si>
  <si>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</si>
  <si>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</si>
  <si>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</si>
  <si>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</si>
  <si>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</si>
  <si>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</si>
  <si>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</si>
  <si>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</si>
  <si>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</si>
  <si>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</si>
  <si>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</si>
  <si>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</si>
  <si>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</si>
  <si>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</si>
  <si>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</si>
  <si>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</si>
  <si>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</si>
  <si>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</si>
  <si>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</si>
  <si>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</si>
  <si>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</si>
  <si>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</si>
  <si>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</si>
  <si>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</si>
  <si>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</si>
  <si>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</si>
  <si>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</si>
  <si>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</si>
  <si>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</si>
  <si>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</si>
  <si>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</si>
  <si>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</si>
  <si>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</si>
  <si>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</si>
  <si>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</si>
  <si>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</si>
  <si>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</si>
  <si>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</si>
  <si>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</si>
  <si>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</si>
  <si>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</si>
  <si>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</si>
  <si>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</si>
  <si>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</si>
  <si>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</si>
  <si>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</si>
  <si>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</si>
  <si>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</si>
  <si>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</si>
  <si>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</si>
  <si>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</si>
  <si>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</si>
  <si>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</si>
  <si>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</si>
  <si>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</si>
  <si>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</si>
  <si>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</si>
  <si>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</si>
  <si>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</si>
  <si>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</si>
  <si>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</si>
  <si>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</si>
  <si>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</si>
  <si>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</si>
  <si>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</si>
  <si>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</si>
  <si>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</si>
  <si>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</si>
  <si>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</si>
  <si>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</si>
  <si>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</si>
  <si>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</si>
  <si>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</si>
  <si>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</si>
  <si>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</si>
  <si>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</si>
  <si>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</si>
  <si>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</si>
  <si>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</si>
  <si>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</si>
  <si>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</si>
  <si>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</si>
  <si>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</si>
  <si>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</si>
  <si>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</si>
  <si>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</si>
  <si>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</si>
  <si>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</si>
  <si>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</si>
  <si>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</si>
  <si>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</si>
  <si>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</si>
  <si>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</si>
  <si>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</si>
  <si>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</si>
  <si>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</si>
  <si>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</si>
  <si>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</si>
  <si>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</si>
  <si>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</si>
  <si>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</si>
  <si>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</si>
  <si>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</si>
  <si>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</si>
  <si>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</si>
  <si>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</si>
  <si>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</si>
  <si>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</si>
  <si>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</si>
  <si>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</si>
  <si>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</si>
  <si>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</si>
  <si>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</si>
  <si>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</si>
  <si>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</si>
  <si>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</si>
  <si>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</si>
  <si>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</si>
  <si>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</si>
  <si>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</si>
  <si>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</si>
  <si>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</si>
  <si>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</si>
  <si>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</si>
  <si>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</si>
  <si>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</si>
  <si>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</si>
  <si>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</si>
  <si>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</si>
  <si>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</si>
  <si>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</si>
  <si>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</si>
  <si>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</si>
  <si>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</si>
  <si>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</si>
  <si>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</si>
  <si>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</si>
  <si>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</si>
  <si>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</si>
  <si>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</si>
  <si>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</si>
  <si>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</si>
  <si>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</si>
  <si>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</si>
  <si>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</si>
  <si>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</si>
  <si>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</si>
  <si>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</si>
  <si>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</si>
  <si>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</si>
  <si>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</si>
  <si>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</si>
  <si>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</si>
  <si>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</si>
  <si>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</si>
  <si>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</si>
  <si>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</si>
  <si>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</si>
  <si>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</si>
  <si>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</si>
  <si>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</si>
  <si>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</si>
  <si>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</si>
  <si>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</si>
  <si>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</si>
  <si>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</si>
  <si>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</si>
  <si>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</si>
  <si>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</si>
  <si>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</si>
  <si>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</si>
  <si>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</si>
  <si>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</si>
  <si>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</si>
  <si>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</si>
  <si>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</si>
  <si>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</si>
  <si>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</si>
  <si>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</si>
  <si>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</si>
  <si>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</si>
  <si>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</si>
  <si>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</si>
  <si>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</si>
  <si>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</si>
  <si>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</si>
  <si>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</si>
  <si>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</si>
  <si>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</si>
  <si>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</si>
  <si>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</si>
  <si>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</si>
  <si>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</si>
  <si>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</si>
  <si>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</si>
  <si>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</si>
  <si>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</si>
  <si>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</si>
  <si>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</si>
  <si>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</si>
  <si>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</si>
  <si>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</si>
  <si>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</si>
  <si>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</si>
  <si>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</si>
  <si>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</si>
  <si>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</si>
  <si>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</si>
  <si>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</si>
  <si>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</si>
  <si>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</si>
  <si>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</si>
  <si>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</si>
  <si>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</si>
  <si>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</si>
  <si>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</si>
  <si>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</si>
  <si>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</si>
  <si>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</si>
  <si>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</si>
  <si>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</si>
  <si>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</si>
  <si>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</si>
  <si>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</si>
  <si>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</si>
  <si>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</si>
  <si>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</si>
  <si>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</si>
  <si>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</si>
  <si>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</si>
  <si>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</si>
  <si>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</si>
  <si>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</si>
  <si>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</si>
  <si>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</si>
  <si>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</si>
  <si>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</si>
  <si>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</si>
  <si>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</si>
  <si>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</si>
  <si>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</si>
  <si>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</si>
  <si>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</si>
  <si>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</si>
  <si>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</si>
  <si>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</si>
  <si>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</si>
  <si>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</si>
  <si>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</si>
  <si>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</si>
  <si>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</si>
  <si>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</si>
  <si>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</si>
  <si>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</si>
  <si>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</si>
  <si>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</si>
  <si>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</si>
  <si>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</si>
  <si>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</si>
  <si>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</si>
  <si>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</si>
  <si>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</si>
  <si>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</si>
  <si>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</si>
  <si>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</si>
  <si>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</si>
  <si>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</si>
  <si>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</si>
  <si>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</si>
  <si>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</si>
  <si>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</si>
  <si>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</si>
  <si>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</si>
  <si>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</si>
  <si>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</si>
  <si>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</si>
  <si>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</si>
  <si>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</si>
  <si>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</si>
  <si>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</si>
  <si>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</si>
  <si>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</si>
  <si>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</si>
  <si>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</si>
  <si>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</si>
  <si>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</si>
  <si>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</si>
  <si>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</si>
  <si>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</si>
  <si>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</si>
  <si>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</si>
  <si>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</si>
  <si>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</si>
  <si>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</si>
  <si>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</si>
  <si>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</si>
  <si>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</si>
  <si>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</si>
  <si>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</si>
  <si>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</si>
  <si>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</si>
  <si>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</si>
  <si>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</si>
  <si>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</si>
  <si>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</si>
  <si>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</si>
  <si>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</si>
  <si>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</si>
  <si>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</si>
  <si>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</si>
  <si>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</si>
  <si>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</si>
  <si>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</si>
  <si>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</si>
  <si>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</si>
  <si>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</si>
  <si>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</si>
  <si>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</si>
  <si>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</si>
  <si>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</si>
  <si>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</si>
  <si>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</si>
  <si>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</si>
  <si>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</si>
  <si>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</si>
  <si>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</si>
  <si>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</si>
  <si>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</si>
  <si>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</si>
  <si>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</si>
  <si>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</si>
  <si>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</si>
  <si>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</si>
  <si>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</si>
  <si>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</si>
  <si>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</si>
  <si>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</si>
  <si>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</si>
  <si>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</si>
  <si>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</si>
  <si>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</si>
  <si>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</si>
  <si>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</si>
  <si>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</si>
  <si>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</si>
  <si>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</si>
  <si>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</si>
  <si>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</si>
  <si>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</si>
  <si>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</si>
  <si>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</si>
  <si>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</si>
  <si>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</si>
  <si>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</si>
  <si>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</si>
  <si>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</si>
  <si>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</si>
  <si>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</si>
  <si>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</si>
  <si>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</si>
  <si>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</si>
  <si>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</si>
  <si>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</si>
  <si>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</si>
  <si>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</si>
  <si>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</si>
  <si>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</si>
  <si>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</si>
  <si>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</si>
  <si>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</si>
  <si>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</si>
  <si>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</si>
  <si>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</si>
  <si>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</si>
  <si>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</si>
  <si>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</si>
  <si>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</si>
  <si>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</si>
  <si>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</si>
  <si>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</si>
  <si>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</si>
  <si>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</si>
  <si>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</si>
  <si>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</si>
  <si>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</si>
  <si>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</si>
  <si>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</si>
  <si>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</si>
  <si>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</si>
  <si>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</si>
  <si>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</si>
  <si>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</si>
  <si>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</si>
  <si>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</si>
  <si>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</si>
  <si>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</si>
  <si>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</si>
  <si>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</si>
  <si>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</si>
  <si>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</si>
  <si>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</si>
  <si>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</si>
  <si>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</si>
  <si>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</si>
  <si>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</si>
  <si>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</si>
  <si>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</si>
  <si>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</si>
  <si>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</si>
  <si>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</si>
  <si>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</si>
  <si>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</si>
  <si>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</si>
  <si>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</si>
  <si>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</si>
  <si>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</si>
  <si>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</si>
  <si>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</si>
  <si>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</si>
  <si>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</si>
  <si>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</si>
  <si>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</si>
  <si>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</si>
  <si>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</si>
  <si>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</si>
  <si>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</si>
  <si>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</si>
  <si>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</si>
  <si>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</si>
  <si>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</si>
  <si>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</si>
  <si>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</si>
  <si>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</si>
  <si>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</si>
  <si>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</si>
  <si>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</si>
  <si>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</si>
  <si>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</si>
  <si>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</si>
  <si>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</si>
  <si>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</si>
  <si>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</si>
  <si>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</si>
  <si>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</si>
  <si>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</si>
  <si>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</si>
  <si>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</si>
  <si>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</si>
  <si>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</si>
  <si>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</si>
  <si>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</si>
  <si>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</si>
  <si>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</si>
  <si>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</si>
  <si>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</si>
  <si>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</si>
  <si>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</si>
  <si>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</si>
  <si>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</si>
  <si>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</si>
  <si>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</si>
  <si>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</si>
  <si>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</si>
  <si>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</si>
  <si>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</si>
  <si>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</si>
  <si>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</si>
  <si>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</si>
  <si>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</si>
  <si>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</si>
  <si>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</si>
  <si>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</si>
  <si>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</si>
  <si>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</si>
  <si>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</si>
  <si>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</si>
  <si>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</si>
  <si>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</si>
  <si>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</si>
  <si>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</si>
  <si>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</si>
  <si>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</si>
  <si>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</si>
  <si>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</si>
  <si>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</si>
  <si>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</si>
  <si>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</si>
  <si>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</si>
  <si>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</si>
  <si>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</si>
  <si>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</si>
  <si>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</si>
  <si>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</si>
  <si>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</si>
  <si>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</si>
  <si>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</si>
  <si>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</si>
  <si>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</si>
  <si>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</si>
  <si>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</si>
  <si>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</si>
  <si>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</si>
  <si>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</si>
  <si>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</si>
  <si>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</si>
  <si>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</si>
  <si>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</si>
  <si>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</si>
  <si>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</si>
  <si>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</si>
  <si>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</si>
  <si>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</si>
  <si>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</si>
  <si>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</si>
  <si>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</si>
  <si>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</si>
  <si>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</si>
  <si>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</si>
  <si>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</si>
  <si>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</si>
  <si>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</si>
  <si>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</si>
  <si>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</si>
  <si>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</si>
  <si>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</si>
  <si>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</si>
  <si>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</si>
  <si>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</si>
  <si>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</si>
  <si>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</si>
  <si>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</si>
  <si>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</si>
  <si>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</si>
  <si>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</si>
  <si>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</si>
  <si>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</si>
  <si>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</si>
  <si>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</si>
  <si>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</si>
  <si>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</si>
  <si>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</si>
  <si>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</si>
  <si>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</si>
  <si>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</si>
  <si>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</si>
  <si>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</si>
  <si>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</si>
  <si>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</si>
  <si>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</si>
  <si>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</si>
  <si>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</si>
  <si>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</si>
  <si>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</si>
  <si>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</si>
  <si>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</si>
  <si>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</si>
  <si>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</si>
  <si>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</si>
  <si>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</si>
  <si>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</si>
  <si>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</si>
  <si>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</si>
  <si>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</si>
  <si>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</si>
  <si>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</si>
  <si>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</si>
  <si>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</si>
  <si>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</si>
  <si>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</si>
  <si>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</si>
  <si>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</si>
  <si>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</si>
  <si>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</si>
  <si>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</si>
  <si>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</si>
  <si>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</si>
  <si>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</si>
  <si>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</si>
  <si>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</si>
  <si>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</si>
  <si>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</si>
  <si>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</si>
  <si>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</si>
  <si>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</si>
  <si>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</si>
  <si>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</si>
  <si>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</si>
  <si>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</si>
  <si>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</si>
  <si>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</si>
  <si>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</si>
  <si>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</si>
  <si>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</si>
  <si>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</si>
  <si>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</si>
  <si>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</si>
  <si>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</si>
  <si>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</si>
  <si>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</si>
  <si>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</si>
  <si>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</si>
  <si>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</si>
  <si>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</si>
  <si>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</si>
  <si>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</si>
  <si>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</si>
  <si>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</si>
  <si>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</si>
  <si>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</si>
  <si>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</si>
  <si>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</si>
  <si>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</si>
  <si>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</si>
  <si>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</si>
  <si>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</si>
  <si>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</si>
  <si>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</si>
  <si>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</si>
  <si>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</si>
  <si>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</si>
  <si>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</si>
  <si>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</si>
  <si>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</si>
  <si>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</si>
  <si>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</si>
  <si>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</si>
  <si>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</si>
  <si>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</si>
  <si>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</si>
  <si>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</si>
  <si>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</si>
  <si>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</si>
  <si>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</si>
  <si>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</si>
  <si>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</si>
  <si>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</si>
  <si>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</si>
  <si>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</si>
  <si>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</si>
  <si>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</si>
  <si>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</si>
  <si>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</si>
  <si>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</si>
  <si>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</si>
  <si>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</si>
  <si>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</si>
  <si>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</si>
  <si>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</si>
  <si>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</si>
  <si>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</si>
  <si>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</si>
  <si>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</si>
  <si>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</si>
  <si>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</si>
  <si>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</si>
  <si>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</si>
  <si>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</si>
  <si>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</si>
  <si>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</si>
  <si>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</si>
  <si>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</si>
  <si>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</si>
  <si>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</si>
  <si>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</si>
  <si>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</si>
  <si>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</si>
  <si>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</si>
  <si>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</si>
  <si>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</si>
  <si>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</si>
  <si>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</si>
  <si>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</si>
  <si>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</si>
  <si>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</si>
  <si>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</si>
  <si>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</si>
  <si>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</si>
  <si>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</si>
  <si>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</si>
  <si>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</si>
  <si>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</si>
  <si>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</si>
  <si>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</si>
  <si>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</si>
  <si>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</si>
  <si>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</si>
  <si>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</si>
  <si>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</si>
  <si>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</si>
  <si>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</si>
  <si>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</si>
  <si>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</si>
  <si>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</si>
  <si>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</si>
  <si>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</si>
  <si>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</si>
  <si>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</si>
  <si>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</si>
  <si>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</si>
  <si>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</si>
  <si>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</si>
  <si>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</si>
  <si>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</si>
  <si>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</si>
  <si>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</si>
  <si>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</si>
  <si>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</si>
  <si>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</si>
  <si>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</si>
  <si>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</si>
  <si>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</si>
  <si>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</si>
  <si>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</si>
  <si>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</si>
  <si>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</si>
  <si>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</si>
  <si>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</si>
  <si>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</si>
  <si>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</si>
  <si>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</si>
  <si>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</si>
  <si>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</si>
  <si>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</si>
  <si>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</si>
  <si>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</si>
  <si>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</si>
  <si>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</si>
  <si>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</si>
  <si>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</si>
  <si>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</si>
  <si>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</si>
  <si>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</si>
  <si>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</si>
  <si>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</si>
  <si>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</si>
  <si>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</si>
  <si>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</si>
  <si>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</si>
  <si>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</si>
  <si>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</si>
  <si>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</si>
  <si>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</si>
  <si>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</si>
  <si>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</si>
  <si>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</si>
  <si>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</si>
  <si>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</si>
  <si>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</si>
  <si>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</si>
  <si>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</si>
  <si>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</si>
  <si>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</si>
  <si>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</si>
  <si>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</si>
  <si>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</si>
  <si>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</si>
  <si>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</si>
  <si>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</si>
  <si>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</si>
  <si>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</si>
  <si>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</si>
  <si>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</si>
  <si>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</si>
  <si>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</si>
  <si>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</si>
  <si>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</si>
  <si>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</si>
  <si>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</si>
  <si>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</si>
  <si>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</si>
  <si>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</si>
  <si>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</si>
  <si>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</si>
  <si>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</si>
  <si>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</si>
  <si>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</si>
  <si>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</si>
  <si>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</si>
  <si>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</si>
  <si>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</si>
  <si>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</si>
  <si>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</si>
  <si>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</si>
  <si>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</si>
  <si>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</si>
  <si>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</si>
  <si>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</si>
  <si>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</si>
  <si>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</si>
  <si>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</si>
  <si>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</si>
  <si>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</si>
  <si>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</si>
  <si>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</si>
  <si>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</si>
  <si>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</si>
  <si>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</si>
  <si>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</si>
  <si>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</si>
  <si>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</si>
  <si>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</si>
  <si>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</si>
  <si>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</si>
  <si>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</si>
  <si>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</si>
  <si>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</si>
  <si>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</si>
  <si>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</si>
  <si>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</si>
  <si>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</si>
  <si>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</si>
  <si>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</si>
  <si>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</si>
  <si>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</si>
  <si>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</si>
  <si>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</si>
  <si>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</si>
  <si>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</si>
  <si>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</si>
  <si>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</si>
  <si>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</si>
  <si>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</si>
  <si>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</si>
  <si>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</si>
  <si>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</si>
  <si>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</si>
  <si>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</si>
  <si>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</si>
  <si>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</si>
  <si>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</si>
  <si>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</si>
  <si>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</si>
  <si>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</si>
  <si>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</si>
  <si>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</si>
  <si>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</si>
  <si>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</si>
  <si>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</si>
  <si>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</si>
  <si>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</si>
  <si>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</si>
  <si>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</si>
  <si>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</si>
  <si>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</si>
  <si>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</si>
  <si>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</si>
  <si>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</si>
  <si>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</si>
  <si>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</si>
  <si>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</si>
  <si>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</si>
  <si>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</si>
  <si>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</si>
  <si>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</si>
  <si>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</si>
  <si>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</si>
  <si>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</si>
  <si>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</si>
  <si>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</si>
  <si>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</si>
  <si>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</si>
  <si>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</si>
  <si>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</si>
  <si>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</si>
  <si>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</si>
  <si>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</si>
  <si>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</si>
  <si>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</si>
  <si>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</si>
  <si>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</si>
  <si>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</si>
  <si>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</si>
  <si>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</si>
  <si>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</si>
  <si>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</si>
  <si>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</si>
  <si>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</si>
  <si>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</si>
  <si>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</si>
  <si>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</si>
  <si>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</si>
  <si>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</si>
  <si>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</si>
  <si>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</si>
  <si>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</si>
  <si>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</si>
  <si>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</si>
  <si>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</si>
  <si>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</si>
  <si>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</si>
  <si>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</si>
  <si>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</si>
  <si>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</si>
  <si>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</si>
  <si>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</si>
  <si>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</si>
  <si>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</si>
  <si>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</si>
  <si>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</si>
  <si>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</si>
  <si>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</si>
  <si>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</si>
  <si>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</si>
  <si>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</si>
  <si>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</si>
  <si>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</si>
  <si>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</si>
  <si>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</si>
  <si>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</si>
  <si>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</si>
  <si>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</si>
  <si>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</si>
  <si>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</si>
  <si>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</si>
  <si>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</si>
  <si>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</si>
  <si>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</si>
  <si>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</si>
  <si>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</si>
  <si>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</si>
  <si>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</si>
  <si>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</si>
  <si>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</si>
  <si>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</si>
  <si>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</si>
  <si>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</si>
  <si>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</si>
  <si>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</si>
  <si>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</si>
  <si>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</si>
  <si>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</si>
  <si>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</si>
  <si>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</si>
  <si>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</si>
  <si>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</si>
  <si>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</si>
  <si>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</si>
  <si>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</si>
  <si>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</si>
  <si>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</si>
  <si>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</si>
  <si>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</si>
  <si>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</si>
  <si>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</si>
  <si>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</si>
  <si>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</si>
  <si>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</si>
  <si>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</si>
  <si>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</si>
  <si>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</si>
  <si>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</si>
  <si>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</si>
  <si>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</si>
  <si>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</si>
  <si>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</si>
  <si>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</si>
  <si>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</si>
  <si>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</si>
  <si>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</si>
  <si>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</si>
  <si>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</si>
  <si>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</si>
  <si>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</si>
  <si>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</si>
  <si>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</si>
  <si>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</si>
  <si>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</si>
  <si>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</si>
  <si>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</si>
  <si>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</si>
  <si>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</si>
  <si>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</si>
  <si>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</si>
  <si>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</si>
  <si>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</si>
  <si>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</si>
  <si>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</si>
  <si>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</si>
  <si>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</si>
  <si>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</si>
  <si>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</si>
  <si>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</si>
  <si>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</si>
  <si>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</si>
  <si>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</si>
  <si>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</si>
  <si>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</si>
  <si>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</si>
  <si>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</si>
  <si>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</si>
  <si>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</si>
  <si>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</si>
  <si>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</si>
  <si>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</si>
  <si>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</si>
  <si>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</si>
  <si>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</si>
  <si>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</si>
  <si>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</si>
  <si>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</si>
  <si>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</si>
  <si>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</si>
  <si>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</si>
  <si>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</si>
  <si>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</si>
  <si>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</si>
  <si>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</si>
  <si>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</si>
  <si>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</si>
  <si>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</si>
  <si>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</si>
  <si>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</si>
  <si>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</si>
  <si>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</si>
  <si>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</si>
  <si>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</si>
  <si>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</si>
  <si>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</si>
  <si>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</si>
  <si>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</si>
  <si>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</si>
  <si>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</si>
  <si>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</si>
  <si>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</si>
  <si>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</si>
  <si>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</si>
  <si>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</si>
  <si>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</si>
  <si>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</si>
  <si>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</si>
  <si>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</si>
  <si>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</si>
  <si>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</si>
  <si>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</si>
  <si>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</si>
  <si>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</si>
  <si>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</si>
  <si>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</si>
  <si>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</si>
  <si>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</si>
  <si>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</si>
  <si>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</si>
  <si>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</si>
  <si>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</si>
  <si>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</si>
  <si>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</si>
  <si>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</si>
  <si>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</si>
  <si>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</si>
  <si>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</si>
  <si>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</si>
  <si>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</si>
  <si>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</si>
  <si>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</si>
  <si>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</si>
  <si>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</si>
  <si>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</si>
  <si>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</si>
  <si>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</si>
  <si>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</si>
  <si>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</si>
  <si>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</si>
  <si>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</si>
  <si>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</si>
  <si>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</si>
  <si>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</si>
  <si>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</si>
  <si>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</si>
  <si>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</si>
  <si>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</si>
  <si>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</si>
  <si>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</si>
  <si>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</si>
  <si>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</si>
  <si>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</si>
  <si>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</si>
  <si>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</si>
  <si>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</si>
  <si>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</si>
  <si>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</si>
  <si>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</si>
  <si>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</si>
  <si>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</si>
  <si>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</si>
  <si>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</si>
  <si>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</si>
  <si>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</si>
  <si>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</si>
  <si>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</si>
  <si>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</si>
  <si>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</si>
  <si>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</si>
  <si>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</si>
  <si>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</si>
  <si>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</si>
  <si>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</si>
  <si>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</si>
  <si>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</si>
  <si>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</si>
  <si>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</si>
  <si>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</si>
  <si>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</si>
  <si>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</si>
  <si>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</si>
  <si>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</si>
  <si>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</si>
  <si>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</si>
  <si>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</si>
  <si>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</si>
  <si>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</si>
  <si>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</si>
  <si>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</si>
  <si>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</si>
  <si>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</si>
  <si>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</si>
  <si>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</si>
  <si>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</si>
  <si>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</si>
  <si>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</si>
  <si>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</si>
  <si>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</si>
  <si>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</si>
  <si>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</si>
  <si>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</si>
  <si>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</si>
  <si>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</si>
  <si>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</si>
  <si>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</si>
  <si>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</si>
  <si>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</si>
  <si>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</si>
  <si>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</si>
  <si>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</si>
  <si>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</si>
  <si>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</si>
  <si>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</si>
  <si>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</si>
  <si>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</si>
  <si>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</si>
  <si>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</si>
  <si>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</si>
  <si>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</si>
  <si>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</si>
  <si>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</si>
  <si>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</si>
  <si>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</si>
  <si>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</si>
  <si>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</si>
  <si>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</si>
  <si>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</si>
  <si>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</si>
  <si>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</si>
  <si>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</si>
  <si>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</si>
  <si>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</si>
  <si>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</si>
  <si>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</si>
  <si>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</si>
  <si>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</si>
  <si>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</si>
  <si>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</si>
  <si>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</si>
  <si>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</si>
  <si>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</si>
  <si>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</si>
  <si>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</si>
  <si>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</si>
  <si>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</si>
  <si>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</si>
  <si>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</si>
  <si>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</si>
  <si>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</si>
  <si>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</si>
  <si>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</si>
  <si>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</si>
  <si>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</si>
  <si>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</si>
  <si>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</si>
  <si>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</si>
  <si>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</si>
  <si>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</si>
  <si>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</si>
  <si>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</si>
  <si>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</si>
  <si>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</si>
  <si>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</si>
  <si>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</si>
  <si>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</si>
  <si>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</si>
  <si>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</si>
  <si>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</si>
  <si>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</si>
  <si>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</si>
  <si>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</si>
  <si>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</si>
  <si>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</si>
  <si>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</si>
  <si>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</si>
  <si>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</si>
  <si>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</si>
  <si>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</si>
  <si>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</si>
  <si>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</si>
  <si>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</si>
  <si>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</si>
  <si>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</si>
  <si>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</si>
  <si>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</si>
  <si>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</si>
  <si>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</si>
  <si>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</si>
  <si>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</si>
  <si>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</si>
  <si>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</si>
  <si>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</si>
  <si>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</si>
  <si>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</si>
  <si>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</si>
  <si>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</si>
  <si>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</si>
  <si>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</si>
  <si>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</si>
  <si>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</si>
  <si>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</si>
  <si>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</si>
  <si>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</si>
  <si>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</si>
  <si>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</si>
  <si>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</si>
  <si>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</si>
  <si>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</si>
  <si>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</si>
  <si>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</si>
  <si>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</si>
  <si>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</si>
  <si>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</si>
  <si>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</si>
  <si>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</si>
  <si>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</si>
  <si>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</si>
  <si>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</si>
  <si>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</si>
  <si>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</si>
  <si>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</si>
  <si>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</si>
  <si>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</si>
  <si>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</si>
  <si>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</si>
  <si>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</si>
  <si>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</si>
  <si>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</si>
  <si>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</si>
  <si>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</si>
  <si>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</si>
  <si>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</si>
  <si>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</si>
  <si>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</si>
  <si>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</si>
  <si>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</si>
  <si>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</si>
  <si>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</si>
  <si>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</si>
  <si>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</si>
  <si>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</si>
  <si>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</si>
  <si>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</si>
  <si>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</si>
  <si>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</si>
  <si>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</si>
  <si>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</si>
  <si>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</si>
  <si>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</si>
  <si>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</si>
  <si>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</si>
  <si>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</si>
  <si>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</si>
  <si>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</si>
  <si>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</si>
  <si>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</si>
  <si>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</si>
  <si>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</si>
  <si>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</si>
  <si>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</si>
  <si>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</si>
  <si>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</si>
  <si>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</si>
  <si>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</si>
  <si>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</si>
  <si>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</si>
  <si>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</si>
  <si>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</si>
  <si>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</si>
  <si>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</si>
  <si>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</si>
  <si>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</si>
  <si>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</si>
  <si>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</si>
  <si>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</si>
  <si>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</si>
  <si>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</si>
  <si>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</si>
  <si>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</si>
  <si>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</si>
  <si>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</si>
  <si>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</si>
  <si>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</si>
  <si>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</si>
  <si>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</si>
  <si>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</si>
  <si>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</si>
  <si>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</si>
  <si>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</si>
  <si>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</si>
  <si>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</si>
  <si>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</si>
  <si>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</si>
  <si>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</si>
  <si>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</si>
  <si>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</si>
  <si>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</si>
  <si>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</si>
  <si>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</si>
  <si>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</si>
  <si>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</si>
  <si>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</si>
  <si>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</si>
  <si>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</si>
  <si>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</si>
  <si>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</si>
  <si>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</si>
  <si>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</si>
  <si>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</si>
  <si>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</si>
  <si>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</si>
  <si>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</si>
  <si>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</si>
  <si>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</si>
  <si>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</si>
  <si>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</si>
  <si>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</si>
  <si>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</si>
  <si>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</si>
  <si>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</si>
  <si>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</si>
  <si>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</si>
  <si>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</si>
  <si>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</si>
  <si>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</si>
  <si>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</si>
  <si>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</si>
  <si>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</si>
  <si>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</si>
  <si>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</si>
  <si>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</si>
  <si>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</si>
  <si>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</si>
  <si>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</si>
  <si>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</si>
  <si>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</si>
  <si>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</si>
  <si>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</si>
  <si>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</si>
  <si>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</si>
  <si>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</si>
  <si>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</si>
  <si>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</si>
  <si>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</si>
  <si>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</si>
  <si>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</si>
  <si>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</si>
  <si>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</si>
  <si>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</si>
  <si>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</si>
  <si>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</si>
  <si>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</si>
  <si>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</si>
  <si>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</si>
  <si>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</si>
  <si>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</si>
  <si>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</si>
  <si>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</si>
  <si>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</si>
  <si>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</si>
  <si>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</si>
  <si>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</si>
  <si>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</si>
  <si>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</si>
  <si>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</si>
  <si>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</si>
  <si>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</si>
  <si>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</si>
  <si>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</si>
  <si>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</si>
  <si>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</si>
  <si>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</si>
  <si>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</si>
  <si>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</si>
  <si>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</si>
  <si>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</si>
  <si>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</si>
  <si>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</si>
  <si>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</si>
  <si>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</si>
  <si>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</si>
  <si>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</si>
  <si>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</si>
  <si>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</si>
  <si>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</si>
  <si>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</si>
  <si>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</si>
  <si>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</si>
  <si>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</si>
  <si>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</si>
  <si>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</si>
  <si>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</si>
  <si>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</si>
  <si>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</si>
  <si>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</si>
  <si>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</si>
  <si>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</si>
  <si>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</si>
  <si>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</si>
  <si>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</si>
  <si>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</si>
  <si>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</si>
  <si>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</si>
  <si>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</si>
  <si>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</si>
  <si>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</si>
  <si>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</si>
  <si>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</si>
  <si>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</si>
  <si>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</si>
  <si>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</si>
  <si>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</si>
  <si>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</si>
  <si>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</si>
  <si>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</si>
  <si>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</si>
  <si>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</si>
  <si>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</si>
  <si>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</si>
  <si>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</si>
  <si>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</si>
  <si>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</si>
  <si>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</si>
  <si>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</si>
  <si>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</si>
  <si>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</si>
  <si>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</si>
  <si>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</si>
  <si>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</si>
  <si>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</si>
  <si>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</si>
  <si>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</si>
  <si>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</si>
  <si>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</si>
  <si>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</si>
  <si>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</si>
  <si>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</si>
  <si>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</si>
  <si>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</si>
  <si>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</si>
  <si>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</si>
  <si>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</si>
  <si>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</si>
  <si>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</si>
  <si>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</si>
  <si>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</si>
  <si>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</si>
  <si>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</si>
  <si>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</si>
  <si>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</si>
  <si>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</si>
  <si>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</si>
  <si>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</si>
  <si>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</si>
  <si>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</si>
  <si>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</si>
  <si>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</si>
  <si>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</si>
  <si>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</si>
  <si>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</si>
  <si>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</si>
  <si>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</si>
  <si>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</si>
  <si>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</si>
  <si>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</si>
  <si>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</si>
  <si>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</si>
  <si>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</si>
  <si>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</si>
  <si>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</si>
  <si>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</si>
  <si>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</si>
  <si>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</si>
  <si>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</si>
  <si>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</si>
  <si>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</si>
  <si>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</si>
  <si>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</si>
  <si>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</si>
  <si>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</si>
  <si>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</si>
  <si>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</si>
  <si>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</si>
  <si>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</si>
  <si>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</si>
  <si>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</si>
  <si>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</si>
  <si>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</si>
  <si>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</si>
  <si>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</si>
  <si>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</si>
  <si>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</si>
  <si>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</si>
  <si>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</si>
  <si>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</si>
  <si>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</si>
  <si>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</si>
  <si>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</si>
  <si>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</si>
  <si>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</si>
  <si>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</si>
  <si>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</si>
  <si>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</si>
  <si>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</si>
  <si>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</si>
  <si>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</si>
  <si>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</si>
  <si>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</si>
  <si>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</si>
  <si>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</si>
  <si>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</si>
  <si>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</si>
  <si>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</si>
  <si>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</si>
  <si>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</si>
  <si>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</si>
  <si>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</si>
  <si>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</si>
  <si>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</si>
  <si>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</si>
  <si>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</si>
  <si>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</si>
  <si>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</si>
  <si>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</si>
  <si>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</si>
  <si>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</si>
  <si>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</si>
  <si>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</si>
  <si>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</si>
  <si>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</si>
  <si>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</si>
  <si>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</si>
  <si>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</si>
  <si>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</si>
  <si>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</si>
  <si>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</si>
  <si>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</si>
  <si>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</si>
  <si>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</si>
  <si>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</si>
  <si>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</si>
  <si>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</si>
  <si>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</si>
  <si>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</si>
  <si>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</si>
  <si>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</si>
  <si>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</si>
  <si>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</si>
  <si>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</si>
  <si>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</si>
  <si>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</si>
  <si>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</si>
  <si>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</si>
  <si>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</si>
  <si>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</si>
  <si>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</si>
  <si>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</si>
  <si>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</si>
  <si>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</si>
  <si>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</si>
  <si>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</si>
  <si>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</si>
  <si>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</si>
  <si>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</si>
  <si>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</si>
  <si>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</si>
  <si>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</si>
  <si>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</si>
  <si>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</si>
  <si>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</si>
  <si>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</si>
  <si>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</si>
  <si>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</si>
  <si>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</si>
  <si>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</si>
  <si>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</si>
  <si>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</si>
  <si>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</si>
  <si>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</si>
  <si>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</si>
  <si>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</si>
  <si>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</si>
  <si>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</si>
  <si>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</si>
  <si>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</si>
  <si>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</si>
  <si>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</si>
  <si>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</si>
  <si>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</si>
  <si>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</si>
  <si>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</si>
  <si>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</si>
  <si>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</si>
  <si>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</si>
  <si>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</si>
  <si>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</si>
  <si>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</si>
  <si>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</si>
  <si>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</si>
  <si>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</si>
  <si>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</si>
  <si>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</si>
  <si>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</si>
  <si>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</si>
  <si>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</si>
  <si>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</si>
  <si>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</si>
  <si>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</si>
  <si>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</si>
  <si>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</si>
  <si>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</si>
  <si>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</si>
  <si>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</si>
  <si>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</si>
  <si>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</si>
  <si>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</si>
  <si>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</si>
  <si>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</si>
  <si>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</si>
  <si>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</si>
  <si>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</si>
  <si>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</si>
  <si>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</si>
  <si>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</si>
  <si>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</si>
  <si>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</si>
  <si>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</si>
  <si>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</si>
  <si>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</si>
  <si>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</si>
  <si>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</si>
  <si>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</si>
  <si>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</si>
  <si>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</si>
  <si>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</si>
  <si>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</si>
  <si>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</si>
  <si>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</si>
  <si>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</si>
  <si>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</si>
  <si>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</si>
  <si>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</si>
  <si>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</si>
  <si>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</si>
  <si>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</si>
  <si>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</si>
  <si>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</si>
  <si>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</si>
  <si>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</si>
  <si>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</si>
  <si>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</si>
  <si>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</si>
  <si>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</si>
  <si>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</si>
  <si>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</si>
  <si>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</si>
  <si>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</si>
  <si>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</si>
  <si>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</si>
  <si>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</si>
  <si>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</si>
  <si>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</si>
  <si>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</si>
  <si>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</si>
  <si>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</si>
  <si>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</si>
  <si>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</si>
  <si>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</si>
  <si>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</si>
  <si>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</si>
  <si>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</si>
  <si>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</si>
  <si>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</si>
  <si>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</si>
  <si>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</si>
  <si>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</si>
  <si>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</si>
  <si>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</si>
  <si>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</si>
  <si>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</si>
  <si>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</si>
  <si>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</si>
  <si>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</si>
  <si>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</si>
  <si>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</si>
  <si>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</si>
  <si>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</si>
  <si>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</si>
  <si>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</si>
  <si>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</si>
  <si>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</si>
  <si>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</si>
  <si>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</si>
  <si>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</si>
  <si>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</si>
  <si>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</si>
  <si>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</si>
  <si>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</si>
  <si>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</si>
  <si>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</si>
  <si>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</si>
  <si>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</si>
  <si>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</si>
  <si>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</si>
  <si>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</si>
  <si>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</si>
  <si>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</si>
  <si>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</si>
  <si>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</si>
  <si>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</si>
  <si>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</si>
  <si>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</si>
  <si>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</si>
  <si>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</si>
  <si>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</si>
  <si>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</si>
  <si>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</si>
  <si>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</si>
  <si>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</si>
  <si>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</si>
  <si>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</si>
  <si>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</si>
  <si>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</si>
  <si>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</si>
  <si>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</si>
  <si>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</si>
  <si>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</si>
  <si>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</si>
  <si>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</si>
  <si>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</si>
  <si>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</si>
  <si>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</si>
  <si>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</si>
  <si>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</si>
  <si>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</si>
  <si>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</si>
  <si>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</si>
  <si>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</si>
  <si>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</si>
  <si>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</si>
  <si>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</si>
  <si>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</si>
  <si>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</si>
  <si>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</si>
  <si>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</si>
  <si>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</si>
  <si>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</si>
  <si>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</si>
  <si>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</si>
  <si>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</si>
  <si>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</si>
  <si>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</si>
  <si>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</si>
  <si>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</si>
  <si>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</si>
  <si>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</si>
  <si>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</si>
  <si>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</si>
  <si>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</si>
  <si>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</si>
  <si>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</si>
  <si>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</si>
  <si>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</si>
  <si>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</si>
  <si>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</si>
  <si>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</si>
  <si>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</si>
  <si>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</si>
  <si>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</si>
  <si>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</si>
  <si>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</si>
  <si>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</si>
  <si>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</si>
  <si>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</si>
  <si>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</si>
  <si>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</si>
  <si>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</si>
  <si>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</si>
  <si>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</si>
  <si>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</si>
  <si>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</si>
  <si>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</si>
  <si>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</si>
  <si>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</si>
  <si>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</si>
  <si>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</si>
  <si>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</si>
  <si>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</si>
  <si>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</si>
  <si>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</si>
  <si>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</si>
  <si>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</si>
  <si>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</si>
  <si>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</si>
  <si>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</si>
  <si>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</si>
  <si>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</si>
  <si>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</si>
  <si>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</si>
  <si>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</si>
  <si>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</si>
  <si>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</si>
  <si>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</si>
  <si>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</si>
  <si>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</si>
  <si>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</si>
  <si>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</si>
  <si>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</si>
  <si>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</si>
  <si>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</si>
  <si>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</si>
  <si>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</si>
  <si>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</si>
  <si>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</si>
  <si>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</si>
  <si>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</si>
  <si>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</si>
  <si>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</si>
  <si>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</si>
  <si>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</si>
  <si>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</si>
  <si>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</si>
  <si>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</si>
  <si>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</si>
  <si>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</si>
  <si>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</si>
  <si>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</si>
  <si>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</si>
  <si>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</si>
  <si>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</si>
  <si>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</si>
  <si>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</si>
  <si>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</si>
  <si>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</si>
  <si>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</si>
  <si>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</si>
  <si>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</si>
  <si>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</si>
  <si>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</si>
  <si>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</si>
  <si>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</si>
  <si>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</si>
  <si>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</si>
  <si>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</si>
  <si>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</si>
  <si>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</si>
  <si>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</si>
  <si>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</si>
  <si>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</si>
  <si>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</si>
  <si>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</si>
  <si>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</si>
  <si>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</si>
  <si>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</si>
  <si>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</si>
  <si>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</si>
  <si>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</si>
  <si>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</si>
  <si>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</si>
  <si>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</si>
  <si>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</si>
  <si>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</si>
  <si>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</si>
  <si>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</si>
  <si>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</si>
  <si>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</si>
  <si>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</si>
  <si>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</si>
  <si>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</si>
  <si>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</si>
  <si>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</si>
  <si>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</si>
  <si>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</si>
  <si>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</si>
  <si>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</si>
  <si>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</si>
  <si>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</si>
  <si>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</si>
  <si>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</si>
  <si>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</si>
  <si>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</si>
  <si>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</si>
  <si>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</si>
  <si>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</si>
  <si>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</si>
  <si>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</si>
  <si>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</si>
  <si>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</si>
  <si>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</si>
  <si>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</si>
  <si>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</si>
  <si>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</si>
  <si>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</si>
  <si>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</si>
  <si>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</si>
  <si>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</si>
  <si>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</si>
  <si>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</si>
  <si>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</si>
  <si>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</si>
  <si>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</si>
  <si>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</si>
  <si>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</si>
  <si>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</si>
  <si>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</si>
  <si>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</si>
  <si>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</si>
  <si>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</si>
  <si>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</si>
  <si>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</si>
  <si>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</si>
  <si>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</si>
  <si>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</si>
  <si>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</si>
  <si>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</si>
  <si>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</si>
  <si>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</si>
  <si>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</si>
  <si>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</si>
  <si>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</si>
  <si>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</si>
  <si>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</si>
  <si>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</si>
  <si>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</si>
  <si>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</si>
  <si>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</si>
  <si>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</si>
  <si>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</si>
  <si>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</si>
  <si>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</si>
  <si>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</si>
  <si>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</si>
  <si>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</si>
  <si>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</si>
  <si>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</si>
  <si>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</si>
  <si>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</si>
  <si>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</si>
  <si>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</si>
  <si>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</si>
  <si>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</si>
  <si>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</si>
  <si>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</si>
  <si>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</si>
  <si>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</si>
  <si>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</si>
  <si>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</si>
  <si>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</si>
  <si>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</si>
  <si>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</si>
  <si>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</si>
  <si>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</si>
  <si>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</si>
  <si>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</si>
  <si>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</si>
  <si>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</si>
  <si>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</si>
  <si>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</si>
  <si>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</si>
  <si>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</si>
  <si>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</si>
  <si>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</si>
  <si>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</si>
  <si>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</si>
  <si>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</si>
  <si>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</si>
  <si>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</si>
  <si>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</si>
  <si>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</si>
  <si>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</si>
  <si>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</si>
  <si>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</si>
  <si>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</si>
  <si>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</si>
  <si>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</si>
  <si>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</si>
  <si>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</si>
  <si>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</si>
  <si>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</si>
  <si>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</si>
  <si>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</si>
  <si>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</si>
  <si>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</si>
  <si>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</si>
  <si>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</si>
  <si>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</si>
  <si>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</si>
  <si>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</si>
  <si>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</si>
  <si>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</si>
  <si>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</si>
  <si>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</si>
  <si>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</si>
  <si>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</si>
  <si>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</si>
  <si>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</si>
  <si>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</si>
  <si>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</si>
  <si>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</si>
  <si>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</si>
  <si>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</si>
  <si>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</si>
  <si>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</si>
  <si>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</si>
  <si>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</si>
  <si>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</si>
  <si>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</si>
  <si>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</si>
  <si>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</si>
  <si>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</si>
  <si>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</si>
  <si>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</si>
  <si>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</si>
  <si>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</si>
  <si>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</si>
  <si>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</si>
  <si>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</si>
  <si>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</si>
  <si>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</si>
  <si>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</si>
  <si>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</si>
  <si>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</si>
  <si>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</si>
  <si>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</si>
  <si>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</si>
  <si>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</si>
  <si>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</si>
  <si>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</si>
  <si>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</si>
  <si>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</si>
  <si>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</si>
  <si>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</si>
  <si>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</si>
  <si>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</si>
  <si>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</si>
  <si>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</si>
  <si>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</si>
  <si>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</si>
  <si>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</si>
  <si>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</si>
  <si>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</si>
  <si>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</si>
  <si>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</si>
  <si>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</si>
  <si>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</si>
  <si>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</si>
  <si>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</si>
  <si>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</si>
  <si>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</si>
  <si>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</si>
  <si>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</si>
  <si>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</si>
  <si>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</si>
  <si>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</si>
  <si>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</si>
  <si>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</si>
  <si>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</si>
  <si>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</si>
  <si>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</si>
  <si>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</si>
  <si>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</si>
  <si>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</si>
  <si>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</si>
  <si>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</si>
  <si>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</si>
  <si>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</si>
  <si>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</si>
  <si>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</si>
  <si>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</si>
  <si>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</si>
  <si>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</si>
  <si>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</si>
  <si>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</si>
  <si>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</si>
  <si>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</si>
  <si>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</si>
  <si>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</si>
  <si>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</si>
  <si>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</si>
  <si>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</si>
  <si>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</si>
  <si>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</si>
  <si>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</si>
  <si>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</si>
  <si>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</si>
  <si>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</si>
  <si>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</si>
  <si>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</si>
  <si>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</si>
  <si>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</si>
  <si>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</si>
  <si>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</si>
  <si>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</si>
  <si>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</si>
  <si>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</si>
  <si>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</si>
  <si>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</si>
  <si>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</si>
  <si>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</si>
  <si>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</si>
  <si>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</si>
  <si>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</si>
  <si>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</si>
  <si>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</si>
  <si>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</si>
  <si>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</si>
  <si>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</si>
  <si>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</si>
  <si>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</si>
  <si>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</si>
  <si>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</si>
  <si>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</si>
  <si>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</si>
  <si>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</si>
  <si>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</si>
  <si>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</si>
  <si>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</si>
  <si>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</si>
  <si>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</si>
  <si>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</si>
  <si>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</si>
  <si>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</si>
  <si>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</si>
  <si>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</si>
  <si>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</si>
  <si>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</si>
  <si>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</si>
  <si>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</si>
  <si>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</si>
  <si>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</si>
  <si>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</si>
  <si>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</si>
  <si>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</si>
  <si>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</si>
  <si>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</si>
  <si>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</si>
  <si>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</si>
  <si>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</si>
  <si>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</si>
  <si>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</si>
  <si>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</si>
  <si>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</si>
  <si>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</si>
  <si>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</si>
  <si>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</si>
  <si>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</si>
  <si>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</si>
  <si>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</si>
  <si>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</si>
  <si>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</si>
  <si>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</si>
  <si>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</si>
  <si>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</si>
  <si>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</si>
  <si>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</si>
  <si>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</si>
  <si>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</si>
  <si>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</si>
  <si>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</si>
  <si>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</si>
  <si>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</si>
  <si>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</si>
  <si>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</si>
  <si>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</si>
  <si>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</si>
  <si>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</si>
  <si>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</si>
  <si>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</si>
  <si>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</si>
  <si>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</si>
  <si>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</si>
  <si>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</si>
  <si>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</si>
  <si>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</si>
  <si>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</si>
  <si>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</si>
  <si>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</si>
  <si>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</si>
  <si>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</si>
  <si>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</si>
  <si>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</si>
  <si>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</si>
  <si>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</si>
  <si>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</si>
  <si>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</si>
  <si>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</si>
  <si>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</si>
  <si>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</si>
  <si>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</si>
  <si>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</si>
  <si>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</si>
  <si>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</si>
  <si>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</si>
  <si>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</si>
  <si>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</si>
  <si>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</si>
  <si>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</si>
  <si>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</si>
  <si>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</si>
  <si>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</si>
  <si>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</si>
  <si>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</si>
  <si>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</si>
  <si>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</si>
  <si>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</si>
  <si>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</si>
  <si>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</si>
  <si>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</si>
  <si>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</si>
  <si>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</si>
  <si>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</si>
  <si>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</si>
  <si>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</si>
  <si>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</si>
  <si>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</si>
  <si>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</si>
  <si>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</si>
  <si>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</si>
  <si>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</si>
  <si>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</si>
  <si>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</si>
  <si>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</si>
  <si>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</si>
  <si>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</si>
  <si>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</si>
  <si>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</si>
  <si>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</si>
  <si>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</si>
  <si>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</si>
  <si>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</si>
  <si>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</si>
  <si>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</si>
  <si>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</si>
  <si>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</si>
  <si>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</si>
  <si>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</si>
  <si>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</si>
  <si>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</si>
  <si>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</si>
  <si>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</si>
  <si>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</si>
  <si>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</si>
  <si>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</si>
  <si>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</si>
  <si>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</si>
  <si>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</si>
  <si>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</si>
  <si>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</si>
  <si>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</si>
  <si>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</si>
  <si>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</si>
  <si>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</si>
  <si>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</si>
  <si>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</si>
  <si>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</si>
  <si>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</si>
  <si>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</si>
  <si>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</si>
  <si>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</si>
  <si>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</si>
  <si>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</si>
  <si>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</si>
  <si>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</si>
  <si>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</si>
  <si>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</si>
  <si>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</si>
  <si>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</si>
  <si>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</si>
  <si>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</si>
  <si>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</si>
  <si>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</si>
  <si>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</si>
  <si>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</si>
  <si>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</si>
  <si>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</si>
  <si>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</si>
  <si>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</si>
  <si>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</si>
  <si>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</si>
  <si>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</si>
  <si>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</si>
  <si>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</si>
  <si>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</si>
  <si>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</si>
  <si>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</si>
  <si>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</si>
  <si>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</si>
  <si>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</si>
  <si>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</si>
  <si>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</si>
  <si>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</si>
  <si>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</si>
  <si>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</si>
  <si>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</si>
  <si>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</si>
  <si>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</si>
  <si>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</si>
  <si>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</si>
  <si>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</si>
  <si>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</si>
  <si>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</si>
  <si>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</si>
  <si>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</si>
  <si>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</si>
  <si>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</si>
  <si>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</si>
  <si>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</si>
  <si>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</si>
  <si>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</si>
  <si>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</si>
  <si>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</si>
  <si>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</si>
  <si>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</si>
  <si>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</si>
  <si>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</si>
  <si>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</si>
  <si>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</si>
  <si>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</si>
  <si>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</si>
  <si>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</si>
  <si>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</si>
  <si>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</si>
  <si>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</si>
  <si>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</si>
  <si>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</si>
  <si>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</si>
  <si>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</si>
  <si>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</si>
  <si>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</si>
  <si>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</si>
  <si>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</si>
  <si>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</si>
  <si>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</si>
  <si>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</si>
  <si>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</si>
  <si>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</si>
  <si>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</si>
  <si>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</si>
  <si>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</si>
  <si>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</si>
  <si>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</si>
  <si>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</si>
  <si>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</si>
  <si>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</si>
  <si>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</si>
  <si>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</si>
  <si>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</si>
  <si>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</si>
  <si>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</si>
  <si>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</si>
  <si>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</si>
  <si>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</si>
  <si>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</si>
  <si>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</si>
  <si>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</si>
  <si>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</si>
  <si>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</si>
  <si>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</si>
  <si>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</si>
  <si>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</si>
  <si>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</si>
  <si>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</si>
  <si>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</si>
  <si>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</si>
  <si>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</si>
  <si>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</si>
  <si>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</si>
  <si>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</si>
  <si>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</si>
  <si>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</si>
  <si>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</si>
  <si>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</si>
  <si>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</si>
  <si>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</si>
  <si>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</si>
  <si>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</si>
  <si>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</si>
  <si>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</si>
  <si>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</si>
  <si>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</si>
  <si>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</si>
  <si>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</si>
  <si>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</si>
  <si>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</si>
  <si>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</si>
  <si>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</si>
  <si>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</si>
  <si>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</si>
  <si>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</si>
  <si>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</si>
  <si>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</si>
  <si>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</si>
  <si>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</si>
  <si>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</si>
  <si>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</si>
  <si>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</si>
  <si>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</si>
  <si>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</si>
  <si>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</si>
  <si>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</si>
  <si>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</si>
  <si>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</si>
  <si>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</si>
  <si>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</si>
  <si>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</si>
  <si>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</si>
  <si>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</si>
  <si>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</si>
  <si>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</si>
  <si>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</si>
  <si>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</si>
  <si>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</si>
  <si>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</si>
  <si>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</si>
  <si>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</si>
  <si>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</si>
  <si>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</si>
  <si>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</si>
  <si>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</si>
  <si>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</si>
  <si>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</si>
  <si>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</si>
  <si>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</si>
  <si>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</si>
  <si>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</si>
  <si>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</si>
  <si>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</si>
  <si>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</si>
  <si>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</si>
  <si>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</si>
  <si>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</si>
  <si>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</si>
  <si>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</si>
  <si>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</si>
  <si>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</si>
  <si>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</si>
  <si>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</si>
  <si>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</si>
  <si>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</si>
  <si>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</si>
  <si>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</si>
  <si>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</si>
  <si>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</si>
  <si>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</si>
  <si>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</si>
  <si>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</si>
  <si>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</si>
  <si>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</si>
  <si>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</si>
  <si>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</si>
  <si>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</si>
  <si>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</si>
  <si>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</si>
  <si>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</si>
  <si>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</si>
  <si>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</si>
  <si>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</si>
  <si>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</si>
  <si>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</si>
  <si>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</si>
  <si>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</si>
  <si>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</si>
  <si>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</si>
  <si>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</si>
  <si>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</si>
  <si>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</si>
  <si>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</si>
  <si>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</si>
  <si>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</si>
  <si>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</si>
  <si>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</si>
  <si>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</si>
  <si>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</si>
  <si>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</si>
  <si>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</si>
  <si>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</si>
  <si>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</si>
  <si>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</si>
  <si>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</si>
  <si>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</si>
  <si>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</si>
  <si>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</si>
  <si>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</si>
  <si>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</si>
  <si>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</si>
  <si>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</si>
  <si>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</si>
  <si>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</si>
  <si>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</si>
  <si>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</si>
  <si>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</si>
  <si>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</si>
  <si>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</si>
  <si>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</si>
  <si>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</si>
  <si>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</si>
  <si>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</si>
  <si>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</si>
  <si>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</si>
  <si>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</si>
  <si>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</si>
  <si>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</si>
  <si>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</si>
  <si>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</si>
  <si>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</si>
  <si>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</si>
  <si>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</si>
  <si>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</si>
  <si>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</si>
  <si>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</si>
  <si>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</si>
  <si>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</si>
  <si>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</si>
  <si>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</si>
  <si>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</si>
  <si>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</si>
  <si>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</si>
  <si>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</si>
  <si>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</si>
  <si>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</si>
  <si>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</si>
  <si>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</si>
  <si>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</si>
  <si>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</si>
  <si>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</si>
  <si>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</si>
  <si>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</si>
  <si>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</si>
  <si>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</si>
  <si>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</si>
  <si>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</si>
  <si>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</si>
  <si>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</si>
  <si>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</si>
  <si>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</si>
  <si>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</si>
  <si>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</si>
  <si>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</si>
  <si>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</si>
  <si>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</si>
  <si>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</si>
  <si>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</si>
  <si>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</si>
  <si>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</si>
  <si>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</si>
  <si>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</si>
  <si>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</si>
  <si>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</si>
  <si>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</si>
  <si>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</si>
  <si>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</si>
  <si>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</si>
  <si>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</si>
  <si>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</si>
  <si>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</si>
  <si>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</si>
  <si>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</si>
  <si>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</si>
  <si>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</si>
  <si>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</si>
  <si>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</si>
  <si>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</si>
  <si>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</si>
  <si>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</si>
  <si>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</si>
  <si>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</si>
  <si>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</si>
  <si>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</si>
  <si>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</si>
  <si>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</si>
  <si>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</si>
  <si>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</si>
  <si>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</si>
  <si>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</si>
  <si>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</si>
  <si>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</si>
  <si>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</si>
  <si>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</si>
  <si>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</si>
  <si>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</si>
  <si>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</si>
  <si>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</si>
  <si>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</si>
  <si>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</si>
  <si>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</si>
  <si>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</si>
  <si>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</si>
  <si>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</si>
  <si>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</si>
  <si>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</si>
  <si>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</si>
  <si>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</si>
  <si>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</si>
  <si>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</si>
  <si>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</si>
  <si>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</si>
  <si>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</si>
  <si>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</si>
  <si>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</si>
  <si>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</si>
  <si>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</si>
  <si>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</si>
  <si>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</si>
  <si>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</si>
  <si>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</si>
  <si>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</si>
  <si>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</si>
  <si>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</si>
  <si>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</si>
  <si>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</si>
  <si>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</si>
  <si>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</si>
  <si>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</si>
  <si>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</si>
  <si>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</si>
  <si>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</si>
  <si>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</si>
  <si>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</si>
  <si>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</si>
  <si>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</si>
  <si>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</si>
  <si>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</si>
  <si>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</si>
  <si>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</si>
  <si>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</si>
  <si>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</si>
  <si>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</si>
  <si>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</si>
  <si>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</si>
  <si>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</si>
  <si>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</si>
  <si>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</si>
  <si>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</si>
  <si>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</si>
  <si>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</si>
  <si>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</si>
  <si>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</si>
  <si>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</si>
  <si>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</si>
  <si>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</si>
  <si>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</si>
  <si>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</si>
  <si>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</si>
  <si>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</si>
  <si>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</si>
  <si>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</si>
  <si>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</si>
  <si>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</si>
  <si>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</si>
  <si>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</si>
  <si>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</si>
  <si>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</si>
  <si>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</si>
  <si>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</si>
  <si>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</si>
  <si>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</si>
  <si>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</si>
  <si>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</si>
  <si>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</si>
  <si>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</si>
  <si>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</si>
  <si>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</si>
  <si>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</si>
  <si>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</si>
  <si>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</si>
  <si>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</si>
  <si>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</si>
  <si>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</si>
  <si>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</si>
  <si>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</si>
  <si>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</si>
  <si>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</si>
  <si>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</si>
  <si>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</si>
  <si>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</si>
  <si>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</si>
  <si>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</si>
  <si>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</si>
  <si>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</si>
  <si>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</si>
  <si>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</si>
  <si>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</si>
  <si>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</si>
  <si>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</si>
  <si>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</si>
  <si>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</si>
  <si>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</si>
  <si>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</si>
  <si>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</si>
  <si>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</si>
  <si>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</si>
  <si>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</si>
  <si>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</si>
  <si>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</si>
  <si>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</si>
  <si>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</si>
  <si>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</si>
  <si>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</si>
  <si>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</si>
  <si>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</si>
  <si>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</si>
  <si>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</si>
  <si>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</si>
  <si>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</si>
  <si>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</si>
  <si>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</si>
  <si>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</si>
  <si>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</si>
  <si>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</si>
  <si>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</si>
  <si>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</si>
  <si>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</si>
  <si>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</si>
  <si>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</si>
  <si>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</si>
  <si>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</si>
  <si>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</si>
  <si>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</si>
  <si>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</si>
  <si>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</si>
  <si>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</si>
  <si>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</si>
  <si>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</si>
  <si>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</si>
  <si>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</si>
  <si>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</si>
  <si>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</si>
  <si>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</si>
  <si>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</si>
  <si>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</si>
  <si>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</si>
  <si>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</si>
  <si>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</si>
  <si>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</si>
  <si>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</si>
  <si>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</si>
  <si>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</si>
  <si>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</si>
  <si>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</si>
  <si>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</si>
  <si>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</si>
  <si>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</si>
  <si>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</si>
  <si>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</si>
  <si>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</si>
  <si>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</si>
  <si>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</si>
  <si>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</si>
  <si>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</si>
  <si>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</si>
  <si>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</si>
  <si>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</si>
  <si>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</si>
  <si>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</si>
  <si>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</si>
  <si>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</si>
  <si>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</si>
  <si>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</si>
  <si>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</si>
  <si>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</si>
  <si>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</si>
  <si>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</si>
  <si>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</si>
  <si>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</si>
  <si>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</si>
  <si>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</si>
  <si>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</si>
  <si>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</si>
  <si>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</si>
  <si>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</si>
  <si>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</si>
  <si>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</si>
  <si>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</si>
  <si>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</si>
  <si>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</si>
  <si>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</si>
  <si>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</si>
  <si>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</si>
  <si>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</si>
  <si>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</si>
  <si>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</si>
  <si>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</si>
  <si>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</si>
  <si>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</si>
  <si>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</si>
  <si>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</si>
  <si>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</si>
  <si>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</si>
  <si>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</si>
  <si>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</si>
  <si>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</si>
  <si>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</si>
  <si>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</si>
  <si>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</si>
  <si>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</si>
  <si>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</si>
  <si>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</si>
  <si>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</si>
  <si>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</si>
  <si>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</si>
  <si>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</si>
  <si>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</si>
  <si>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</si>
  <si>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</si>
  <si>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</si>
  <si>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</si>
  <si>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</si>
  <si>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</si>
  <si>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</si>
  <si>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</si>
  <si>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</si>
  <si>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</si>
  <si>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</si>
  <si>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</si>
  <si>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</si>
  <si>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</si>
  <si>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</si>
  <si>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</si>
  <si>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</si>
  <si>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</si>
  <si>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</si>
  <si>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</si>
  <si>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</si>
  <si>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</si>
  <si>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</si>
  <si>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</si>
  <si>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</si>
  <si>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</si>
  <si>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</si>
  <si>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</si>
  <si>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</si>
  <si>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</si>
  <si>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</si>
  <si>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</si>
  <si>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</si>
  <si>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</si>
  <si>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</si>
  <si>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</si>
  <si>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</si>
  <si>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</si>
  <si>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</si>
  <si>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</si>
  <si>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</si>
  <si>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</si>
  <si>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</si>
  <si>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</si>
  <si>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</si>
  <si>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</si>
  <si>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</si>
  <si>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</si>
  <si>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</si>
  <si>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</si>
  <si>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</si>
  <si>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</si>
  <si>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</si>
  <si>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</si>
  <si>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</si>
  <si>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</si>
  <si>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</si>
  <si>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</si>
  <si>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</si>
  <si>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</si>
  <si>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</si>
  <si>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</si>
  <si>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</si>
  <si>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</si>
  <si>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</si>
  <si>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</si>
  <si>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</si>
  <si>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</si>
  <si>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</si>
  <si>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</si>
  <si>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</si>
  <si>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</si>
  <si>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</si>
  <si>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</si>
  <si>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</si>
  <si>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</si>
  <si>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</si>
  <si>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</si>
  <si>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</si>
  <si>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</si>
  <si>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</si>
  <si>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</si>
  <si>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</si>
  <si>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</si>
  <si>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</si>
  <si>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</si>
  <si>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</si>
  <si>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</si>
  <si>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</si>
  <si>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</si>
  <si>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</si>
  <si>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</si>
  <si>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</si>
  <si>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</si>
  <si>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</si>
  <si>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</si>
  <si>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</si>
  <si>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</si>
  <si>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</si>
  <si>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</si>
  <si>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</si>
  <si>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</si>
  <si>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</si>
  <si>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</si>
  <si>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</si>
  <si>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</si>
  <si>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</si>
  <si>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</si>
  <si>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</si>
  <si>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</si>
  <si>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</si>
  <si>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</si>
  <si>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</si>
  <si>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</si>
  <si>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</si>
  <si>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</si>
  <si>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</si>
  <si>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</si>
  <si>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</si>
  <si>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</si>
  <si>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</si>
  <si>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</si>
  <si>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</si>
  <si>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</si>
  <si>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</si>
  <si>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</si>
  <si>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</si>
  <si>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</si>
  <si>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</si>
  <si>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</si>
  <si>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</si>
  <si>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</si>
  <si>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</si>
  <si>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</si>
  <si>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</si>
  <si>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</si>
  <si>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</si>
  <si>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</si>
  <si>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</si>
  <si>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</si>
  <si>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</si>
  <si>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</si>
  <si>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</si>
  <si>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</si>
  <si>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</si>
  <si>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</si>
  <si>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</si>
  <si>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</si>
  <si>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</si>
  <si>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</si>
  <si>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</si>
  <si>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</si>
  <si>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</si>
  <si>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</si>
  <si>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</si>
  <si>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</si>
  <si>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</si>
  <si>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</si>
  <si>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</si>
  <si>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</si>
  <si>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</si>
  <si>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</si>
  <si>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</si>
  <si>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</si>
  <si>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</si>
  <si>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</si>
  <si>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</si>
  <si>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</si>
  <si>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</si>
  <si>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</si>
  <si>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</si>
  <si>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</si>
  <si>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</si>
  <si>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</si>
  <si>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</si>
  <si>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</si>
  <si>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</si>
  <si>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</si>
  <si>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</si>
  <si>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</si>
  <si>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</si>
  <si>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</si>
  <si>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</si>
  <si>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</si>
  <si>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</si>
  <si>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</si>
  <si>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</si>
  <si>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</si>
  <si>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</si>
  <si>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</si>
  <si>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</si>
  <si>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</si>
  <si>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</si>
  <si>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</si>
  <si>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</si>
  <si>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</si>
  <si>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</si>
  <si>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</si>
  <si>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</si>
  <si>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</si>
  <si>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</si>
  <si>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</si>
  <si>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</si>
  <si>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</si>
  <si>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</si>
  <si>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</si>
  <si>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</si>
  <si>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</si>
  <si>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</si>
  <si>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</si>
  <si>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</si>
  <si>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</si>
  <si>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</si>
  <si>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</si>
  <si>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</si>
  <si>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</si>
  <si>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</si>
  <si>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</si>
  <si>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</si>
  <si>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</si>
  <si>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</si>
  <si>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</si>
  <si>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</si>
  <si>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</si>
  <si>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</si>
  <si>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</si>
  <si>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</si>
  <si>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</si>
  <si>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</si>
  <si>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</si>
  <si>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</si>
  <si>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</si>
  <si>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</si>
  <si>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</si>
  <si>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</si>
  <si>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</si>
  <si>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</si>
  <si>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</si>
  <si>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</si>
  <si>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</si>
  <si>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</si>
  <si>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</si>
  <si>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</si>
  <si>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</si>
  <si>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</si>
  <si>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</si>
  <si>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</si>
  <si>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</si>
  <si>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</si>
  <si>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</si>
  <si>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</si>
  <si>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</si>
  <si>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</si>
  <si>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</si>
  <si>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</si>
  <si>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</si>
  <si>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</si>
  <si>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</si>
  <si>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</si>
  <si>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</si>
  <si>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</si>
  <si>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</si>
  <si>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</si>
  <si>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</si>
  <si>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</si>
  <si>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</si>
  <si>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</si>
  <si>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</si>
  <si>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</si>
  <si>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</si>
  <si>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</si>
  <si>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</si>
  <si>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</si>
  <si>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</si>
  <si>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</si>
  <si>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</si>
  <si>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</si>
  <si>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</si>
  <si>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</si>
  <si>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</si>
  <si>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</si>
  <si>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</si>
  <si>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</si>
  <si>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</si>
  <si>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</si>
  <si>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</si>
  <si>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</si>
  <si>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</si>
  <si>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</si>
  <si>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</si>
  <si>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</si>
  <si>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</si>
  <si>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</si>
  <si>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</si>
  <si>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</si>
  <si>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</si>
  <si>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</si>
  <si>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</si>
  <si>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</si>
  <si>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</si>
  <si>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</si>
  <si>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</si>
  <si>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</si>
  <si>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</si>
  <si>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</si>
  <si>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</si>
  <si>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</si>
  <si>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</si>
  <si>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</si>
  <si>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</si>
  <si>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</si>
  <si>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</si>
  <si>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</si>
  <si>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</si>
  <si>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</si>
  <si>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</si>
  <si>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</si>
  <si>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</si>
  <si>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</si>
  <si>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</si>
  <si>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</si>
  <si>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</si>
  <si>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</si>
  <si>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</si>
  <si>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</si>
  <si>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</si>
  <si>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</si>
  <si>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</si>
  <si>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</si>
  <si>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</si>
  <si>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</si>
  <si>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</si>
  <si>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</si>
  <si>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</si>
  <si>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</si>
  <si>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</si>
  <si>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</si>
  <si>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</si>
  <si>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</si>
  <si>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</si>
  <si>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</si>
  <si>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</si>
  <si>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</si>
  <si>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</si>
  <si>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</si>
  <si>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</si>
  <si>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</si>
  <si>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</si>
  <si>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</si>
  <si>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</si>
  <si>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</si>
  <si>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</si>
  <si>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</si>
  <si>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</si>
  <si>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</si>
  <si>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</si>
  <si>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</si>
  <si>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</si>
  <si>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</si>
  <si>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</si>
  <si>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</si>
  <si>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</si>
  <si>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</si>
  <si>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</si>
  <si>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</si>
  <si>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</si>
  <si>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</si>
  <si>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</si>
  <si>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</si>
  <si>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</si>
  <si>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</si>
  <si>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</si>
  <si>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</si>
  <si>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</si>
  <si>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</si>
  <si>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</si>
  <si>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</si>
  <si>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</si>
  <si>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</si>
  <si>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</si>
  <si>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</si>
  <si>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</si>
  <si>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</si>
  <si>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</si>
  <si>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</si>
  <si>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</si>
  <si>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</si>
  <si>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</si>
  <si>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</si>
  <si>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</si>
  <si>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</si>
  <si>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</si>
  <si>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</si>
  <si>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</si>
  <si>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</si>
  <si>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</si>
  <si>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</si>
  <si>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</si>
  <si>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</si>
  <si>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</si>
  <si>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</si>
  <si>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</si>
  <si>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</si>
  <si>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</si>
  <si>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</si>
  <si>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</si>
  <si>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</si>
  <si>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</si>
  <si>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</si>
  <si>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</si>
  <si>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</si>
  <si>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</si>
  <si>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</si>
  <si>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</si>
  <si>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</si>
  <si>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</si>
  <si>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</si>
  <si>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</si>
  <si>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</si>
  <si>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</si>
  <si>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</si>
  <si>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</si>
  <si>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</si>
  <si>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</si>
  <si>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</si>
  <si>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</si>
  <si>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</si>
  <si>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</si>
  <si>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</si>
  <si>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</si>
  <si>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</si>
  <si>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</si>
  <si>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</si>
  <si>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</si>
  <si>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</si>
  <si>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</si>
  <si>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</si>
  <si>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</si>
  <si>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</si>
  <si>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</si>
  <si>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</si>
  <si>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</si>
  <si>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</si>
  <si>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</si>
  <si>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</si>
  <si>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</si>
  <si>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</si>
  <si>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</si>
  <si>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</si>
  <si>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</si>
  <si>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</si>
  <si>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</si>
  <si>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</si>
  <si>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</si>
  <si>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</si>
  <si>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</si>
  <si>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</si>
  <si>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</si>
  <si>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</si>
  <si>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</si>
  <si>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</si>
  <si>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</si>
  <si>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</si>
  <si>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</si>
  <si>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</si>
  <si>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</si>
  <si>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</si>
  <si>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</si>
  <si>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</si>
  <si>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</si>
  <si>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</si>
  <si>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</si>
  <si>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</si>
  <si>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</si>
  <si>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</si>
  <si>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</si>
  <si>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</si>
  <si>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</si>
  <si>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</si>
  <si>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</si>
  <si>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</si>
  <si>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</si>
  <si>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</si>
  <si>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</si>
  <si>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</si>
  <si>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</si>
  <si>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</si>
  <si>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</si>
  <si>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</si>
  <si>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</si>
  <si>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</si>
  <si>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</si>
  <si>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</si>
  <si>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</si>
  <si>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</si>
  <si>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</si>
  <si>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</si>
  <si>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</si>
  <si>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</si>
  <si>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</si>
  <si>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</si>
  <si>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</si>
  <si>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</si>
  <si>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</si>
  <si>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</si>
  <si>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</si>
  <si>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</si>
  <si>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</si>
  <si>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</si>
  <si>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</si>
  <si>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</si>
  <si>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</si>
  <si>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</si>
  <si>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</si>
  <si>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</si>
  <si>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</si>
  <si>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</si>
  <si>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</si>
  <si>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</si>
  <si>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</si>
  <si>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</si>
  <si>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</si>
  <si>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</si>
  <si>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</si>
  <si>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</si>
  <si>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</si>
  <si>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</si>
  <si>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</si>
  <si>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</si>
  <si>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</si>
  <si>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</si>
  <si>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</si>
  <si>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</si>
  <si>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</si>
  <si>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</si>
  <si>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</si>
  <si>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</si>
  <si>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</si>
  <si>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</si>
  <si>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</si>
  <si>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</si>
  <si>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</si>
  <si>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</si>
  <si>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</si>
  <si>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</si>
  <si>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</si>
  <si>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</si>
  <si>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</si>
  <si>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</si>
  <si>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</si>
  <si>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</si>
  <si>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</si>
  <si>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</si>
  <si>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</si>
  <si>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</si>
  <si>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</si>
  <si>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</si>
  <si>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</si>
  <si>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</si>
  <si>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</si>
  <si>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</si>
  <si>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</si>
  <si>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</si>
  <si>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</si>
  <si>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</si>
  <si>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</si>
  <si>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</si>
  <si>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</si>
  <si>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</si>
  <si>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</si>
  <si>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</si>
  <si>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</si>
  <si>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</si>
  <si>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</si>
  <si>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</si>
  <si>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</si>
  <si>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</si>
  <si>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</si>
  <si>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</si>
  <si>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</si>
  <si>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</si>
  <si>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</si>
  <si>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</si>
  <si>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</si>
  <si>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</si>
  <si>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</si>
  <si>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</si>
  <si>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</si>
  <si>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</si>
  <si>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</si>
  <si>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</si>
  <si>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</si>
  <si>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</si>
  <si>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</si>
  <si>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</si>
  <si>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</si>
  <si>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</si>
  <si>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</si>
  <si>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</si>
  <si>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</si>
  <si>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</si>
  <si>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</si>
  <si>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</si>
  <si>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</si>
  <si>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</si>
  <si>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</si>
  <si>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</si>
  <si>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</si>
  <si>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</si>
  <si>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</si>
  <si>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</si>
  <si>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</si>
  <si>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</si>
  <si>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</si>
  <si>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</si>
  <si>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</si>
  <si>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</si>
  <si>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</si>
  <si>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</si>
  <si>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</si>
  <si>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</si>
  <si>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</si>
  <si>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</si>
  <si>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</si>
  <si>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</si>
  <si>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</si>
  <si>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</si>
  <si>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</si>
  <si>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</si>
  <si>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</si>
  <si>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</si>
  <si>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</si>
  <si>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</si>
  <si>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</si>
  <si>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</si>
  <si>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</si>
  <si>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</si>
  <si>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</si>
  <si>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</si>
  <si>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</si>
  <si>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</si>
  <si>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</si>
  <si>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</si>
  <si>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</si>
  <si>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</si>
  <si>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</si>
  <si>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</si>
  <si>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</si>
  <si>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</si>
  <si>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</si>
  <si>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</si>
  <si>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</si>
  <si>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</si>
  <si>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</si>
  <si>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</si>
  <si>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</si>
  <si>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</si>
  <si>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</si>
  <si>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</si>
  <si>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</si>
  <si>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</si>
  <si>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</si>
  <si>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</si>
  <si>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</si>
  <si>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</si>
  <si>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</si>
  <si>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</si>
  <si>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</si>
  <si>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</si>
  <si>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</si>
  <si>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</si>
  <si>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</si>
  <si>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</si>
  <si>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</si>
  <si>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</si>
  <si>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</si>
  <si>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</si>
  <si>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</si>
  <si>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</si>
  <si>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</si>
  <si>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</si>
  <si>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</si>
  <si>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</si>
  <si>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</si>
  <si>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</si>
  <si>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</si>
  <si>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</si>
  <si>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</si>
  <si>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</si>
  <si>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</si>
  <si>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</si>
  <si>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</si>
  <si>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</si>
  <si>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</si>
  <si>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</si>
  <si>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</si>
  <si>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</si>
  <si>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</si>
  <si>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</si>
  <si>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</si>
  <si>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</si>
  <si>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</si>
  <si>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</si>
  <si>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</si>
  <si>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</si>
  <si>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</si>
  <si>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</si>
  <si>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</si>
  <si>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</si>
  <si>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</si>
  <si>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</si>
  <si>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</si>
  <si>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</si>
  <si>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</si>
  <si>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</si>
  <si>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</si>
  <si>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</si>
  <si>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</si>
  <si>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</si>
  <si>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</si>
  <si>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</si>
  <si>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</si>
  <si>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</si>
  <si>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</si>
  <si>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</si>
  <si>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</si>
  <si>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</si>
  <si>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</si>
  <si>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</si>
  <si>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</si>
  <si>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</si>
  <si>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</si>
  <si>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</si>
  <si>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</si>
  <si>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</si>
  <si>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</si>
  <si>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</si>
  <si>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</si>
  <si>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</si>
  <si>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</si>
  <si>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</si>
  <si>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</si>
  <si>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</si>
  <si>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</si>
  <si>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</si>
  <si>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</si>
  <si>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</si>
  <si>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</si>
  <si>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</si>
  <si>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</si>
  <si>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</si>
  <si>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</si>
  <si>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</si>
  <si>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</si>
  <si>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</si>
  <si>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</si>
  <si>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</si>
  <si>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</si>
  <si>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</si>
  <si>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</si>
  <si>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</si>
  <si>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</si>
  <si>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</si>
  <si>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</si>
  <si>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</si>
  <si>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</si>
  <si>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</si>
  <si>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</si>
  <si>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</si>
  <si>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</si>
  <si>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</si>
  <si>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</si>
  <si>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</si>
  <si>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</si>
  <si>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</si>
  <si>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</si>
  <si>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</si>
  <si>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</si>
  <si>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</si>
  <si>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</si>
  <si>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</si>
  <si>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</si>
  <si>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</si>
  <si>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</si>
  <si>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</si>
  <si>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</si>
  <si>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</si>
  <si>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</si>
  <si>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</si>
  <si>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</si>
  <si>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</si>
  <si>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</si>
  <si>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</si>
  <si>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</si>
  <si>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</si>
  <si>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</si>
  <si>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</si>
  <si>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</si>
  <si>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</si>
  <si>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</si>
  <si>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</si>
  <si>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</si>
  <si>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</si>
  <si>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</si>
  <si>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</si>
  <si>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</si>
  <si>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</si>
  <si>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</si>
  <si>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</si>
  <si>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</si>
  <si>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</si>
  <si>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</si>
  <si>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</si>
  <si>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</si>
  <si>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</si>
  <si>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</si>
  <si>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</si>
  <si>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</si>
  <si>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</si>
  <si>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</si>
  <si>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</si>
  <si>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</si>
  <si>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</si>
  <si>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</si>
  <si>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</si>
  <si>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</si>
  <si>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</si>
  <si>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</si>
  <si>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</si>
  <si>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</si>
  <si>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</si>
  <si>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</si>
  <si>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</si>
  <si>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</si>
  <si>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</si>
  <si>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</si>
  <si>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</si>
  <si>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</si>
  <si>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</si>
  <si>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</si>
  <si>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</si>
  <si>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</si>
  <si>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</si>
  <si>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</si>
  <si>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</si>
  <si>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</si>
  <si>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</si>
  <si>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</si>
  <si>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</si>
  <si>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</si>
  <si>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</si>
  <si>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</si>
  <si>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</si>
  <si>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</si>
  <si>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</si>
  <si>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</si>
  <si>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</si>
  <si>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</si>
  <si>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</si>
  <si>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</si>
  <si>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</si>
  <si>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</si>
  <si>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</si>
  <si>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</si>
  <si>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</si>
  <si>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</si>
  <si>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</si>
  <si>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</si>
  <si>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</si>
  <si>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</si>
  <si>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</si>
  <si>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</si>
  <si>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</si>
  <si>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</si>
  <si>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</si>
  <si>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</si>
  <si>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</si>
  <si>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</si>
  <si>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</si>
  <si>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</si>
  <si>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</si>
  <si>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</si>
  <si>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</si>
  <si>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</si>
  <si>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</si>
  <si>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</si>
  <si>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</si>
  <si>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</si>
  <si>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</si>
  <si>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</si>
  <si>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</si>
  <si>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</si>
  <si>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</si>
  <si>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</si>
  <si>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</si>
  <si>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</si>
  <si>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</si>
  <si>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</si>
  <si>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</si>
  <si>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</si>
  <si>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</si>
  <si>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</si>
  <si>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</si>
  <si>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</si>
  <si>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</si>
  <si>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</si>
  <si>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</si>
  <si>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</si>
  <si>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</si>
  <si>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</si>
  <si>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</si>
  <si>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</si>
  <si>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</si>
  <si>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</si>
  <si>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</si>
  <si>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</si>
  <si>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</si>
  <si>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</si>
  <si>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</si>
  <si>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</si>
  <si>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</si>
  <si>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</si>
  <si>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</si>
  <si>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</si>
  <si>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</si>
  <si>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</si>
  <si>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</si>
  <si>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</si>
  <si>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</si>
  <si>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</si>
  <si>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</si>
  <si>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</si>
  <si>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</si>
  <si>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</si>
  <si>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</si>
  <si>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</si>
  <si>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</si>
  <si>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</si>
  <si>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</si>
  <si>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</si>
  <si>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</si>
  <si>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</si>
  <si>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</si>
  <si>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</si>
  <si>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</si>
  <si>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</si>
  <si>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</si>
  <si>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</si>
  <si>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</si>
  <si>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</si>
  <si>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</si>
  <si>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</si>
  <si>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</si>
  <si>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</si>
  <si>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</si>
  <si>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</si>
  <si>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</si>
  <si>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</si>
  <si>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</si>
  <si>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</si>
  <si>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</si>
  <si>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</si>
  <si>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</si>
  <si>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</si>
  <si>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</si>
  <si>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</si>
  <si>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</si>
  <si>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</si>
  <si>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</si>
  <si>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</si>
  <si>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</si>
  <si>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</si>
  <si>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</si>
  <si>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</si>
  <si>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</si>
  <si>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</si>
  <si>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</si>
  <si>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</si>
  <si>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</si>
  <si>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</si>
  <si>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</si>
  <si>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</si>
  <si>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</si>
  <si>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</si>
  <si>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</si>
  <si>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</si>
  <si>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</si>
  <si>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</si>
  <si>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</si>
  <si>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</si>
  <si>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</si>
  <si>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</si>
  <si>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</si>
  <si>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</si>
  <si>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</si>
  <si>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</si>
  <si>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</si>
  <si>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</si>
  <si>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</si>
  <si>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</si>
  <si>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</si>
  <si>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</si>
  <si>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</si>
  <si>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</si>
  <si>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</si>
  <si>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</si>
  <si>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</si>
  <si>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</si>
  <si>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</si>
  <si>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</si>
  <si>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</si>
  <si>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</si>
  <si>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</si>
  <si>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</si>
  <si>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</si>
  <si>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</si>
  <si>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</si>
  <si>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</si>
  <si>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</si>
  <si>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</si>
  <si>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</si>
  <si>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</si>
  <si>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</si>
  <si>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</si>
  <si>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</si>
  <si>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</si>
  <si>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</si>
  <si>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</si>
  <si>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</si>
  <si>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</si>
  <si>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</si>
  <si>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</si>
  <si>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</si>
  <si>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</si>
  <si>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</si>
  <si>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</si>
  <si>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</si>
  <si>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</si>
  <si>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</si>
  <si>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</si>
  <si>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</si>
  <si>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</si>
  <si>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</si>
  <si>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</si>
  <si>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</si>
  <si>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</si>
  <si>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</si>
  <si>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</si>
  <si>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</si>
  <si>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</si>
  <si>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</si>
  <si>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</si>
  <si>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</si>
  <si>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</si>
  <si>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</si>
  <si>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</si>
  <si>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</si>
  <si>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</si>
  <si>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</si>
  <si>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</si>
  <si>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</si>
  <si>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</si>
  <si>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</si>
  <si>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</si>
  <si>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</si>
  <si>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</si>
  <si>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</si>
  <si>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</si>
  <si>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</si>
  <si>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</si>
  <si>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</si>
  <si>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</si>
  <si>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</si>
  <si>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</si>
  <si>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</si>
  <si>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</si>
  <si>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</si>
  <si>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</si>
  <si>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</si>
  <si>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</si>
  <si>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</si>
  <si>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</si>
  <si>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</si>
  <si>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</si>
  <si>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</si>
  <si>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</si>
  <si>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</si>
  <si>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</si>
  <si>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</si>
  <si>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</si>
  <si>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</si>
  <si>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</si>
  <si>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</si>
  <si>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</si>
  <si>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</si>
  <si>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</si>
  <si>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</si>
  <si>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</si>
  <si>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</si>
  <si>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</si>
  <si>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</si>
  <si>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</si>
  <si>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</si>
  <si>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</si>
  <si>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</si>
  <si>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</si>
  <si>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</si>
  <si>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</si>
  <si>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</si>
  <si>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</si>
  <si>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</si>
  <si>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</si>
  <si>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</si>
  <si>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</si>
  <si>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</si>
  <si>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</si>
  <si>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</si>
  <si>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</si>
  <si>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</si>
  <si>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</si>
  <si>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</si>
  <si>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</si>
  <si>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</si>
  <si>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</si>
  <si>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</si>
  <si>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</si>
  <si>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</si>
  <si>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</si>
  <si>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</si>
  <si>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</si>
  <si>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</si>
  <si>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</si>
  <si>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</si>
  <si>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</si>
  <si>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</si>
  <si>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</si>
  <si>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</si>
  <si>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</si>
  <si>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</si>
  <si>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</si>
  <si>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</si>
  <si>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</si>
  <si>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</si>
  <si>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</si>
  <si>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</si>
  <si>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</si>
  <si>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</si>
  <si>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</si>
  <si>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</si>
  <si>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</si>
  <si>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</si>
  <si>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</si>
  <si>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</si>
  <si>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</si>
  <si>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</si>
  <si>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</si>
  <si>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</si>
  <si>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</si>
  <si>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</si>
  <si>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</si>
  <si>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</si>
  <si>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</si>
  <si>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</si>
  <si>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</si>
  <si>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</si>
  <si>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</si>
  <si>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</si>
  <si>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</si>
  <si>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</si>
  <si>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</si>
  <si>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</si>
  <si>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</si>
  <si>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</si>
  <si>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</si>
  <si>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</si>
  <si>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</si>
  <si>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</si>
  <si>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</si>
  <si>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</si>
  <si>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</si>
  <si>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</si>
  <si>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</si>
  <si>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</si>
  <si>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</si>
  <si>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</si>
  <si>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</si>
  <si>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</si>
  <si>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</si>
  <si>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</si>
  <si>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</si>
  <si>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</si>
  <si>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</si>
  <si>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</si>
  <si>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</si>
  <si>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</si>
  <si>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</si>
  <si>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</si>
  <si>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</si>
  <si>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</si>
  <si>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</si>
  <si>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</si>
  <si>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</si>
  <si>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</si>
  <si>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</si>
  <si>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</si>
  <si>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</si>
  <si>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</si>
  <si>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</si>
  <si>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</si>
  <si>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</si>
  <si>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</si>
  <si>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</si>
  <si>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</si>
  <si>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</si>
  <si>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</si>
  <si>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</si>
  <si>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</si>
  <si>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</si>
  <si>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</si>
  <si>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</si>
  <si>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</si>
  <si>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</si>
  <si>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</si>
  <si>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</si>
  <si>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</si>
  <si>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</si>
  <si>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</si>
  <si>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</si>
  <si>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</si>
  <si>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</si>
  <si>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</si>
  <si>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</si>
  <si>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</si>
  <si>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</si>
  <si>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</si>
  <si>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</si>
  <si>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</si>
  <si>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</si>
  <si>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</si>
  <si>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</si>
  <si>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</si>
  <si>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</si>
  <si>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</si>
  <si>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</si>
  <si>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</si>
  <si>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</si>
  <si>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</si>
  <si>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</si>
  <si>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</si>
  <si>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</si>
  <si>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</si>
  <si>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</si>
  <si>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</si>
  <si>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</si>
  <si>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</si>
  <si>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</si>
  <si>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</si>
  <si>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</si>
  <si>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</si>
  <si>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</si>
  <si>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</si>
  <si>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</si>
  <si>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</si>
  <si>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</si>
  <si>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</si>
  <si>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</si>
  <si>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</si>
  <si>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</si>
  <si>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</si>
  <si>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</si>
  <si>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</si>
  <si>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</si>
  <si>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</si>
  <si>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</si>
  <si>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</si>
  <si>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</si>
  <si>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</si>
  <si>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</si>
  <si>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</si>
  <si>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</si>
  <si>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</si>
  <si>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</si>
  <si>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</si>
  <si>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</si>
  <si>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</si>
  <si>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</si>
  <si>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</si>
  <si>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</si>
  <si>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</si>
  <si>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</si>
  <si>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</si>
  <si>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</si>
  <si>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</si>
  <si>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</si>
  <si>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</si>
  <si>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</si>
  <si>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</si>
  <si>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</si>
  <si>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</si>
  <si>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</si>
  <si>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</si>
  <si>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</si>
  <si>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</si>
  <si>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</si>
  <si>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</si>
  <si>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</si>
  <si>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</si>
  <si>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</si>
  <si>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</si>
  <si>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</si>
  <si>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</si>
  <si>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</si>
  <si>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</si>
  <si>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</si>
  <si>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</si>
  <si>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</si>
  <si>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</si>
  <si>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</si>
  <si>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</si>
  <si>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</si>
  <si>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</si>
  <si>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</si>
  <si>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</si>
  <si>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</si>
  <si>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</si>
  <si>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</si>
  <si>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</si>
  <si>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</si>
  <si>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</si>
  <si>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</si>
  <si>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</si>
  <si>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</si>
  <si>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</si>
  <si>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</si>
  <si>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</si>
  <si>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</si>
  <si>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</si>
  <si>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</si>
  <si>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</si>
  <si>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</si>
  <si>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</si>
  <si>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</si>
  <si>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</si>
  <si>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</si>
  <si>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</si>
  <si>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</si>
  <si>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</si>
  <si>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</si>
  <si>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</si>
  <si>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</si>
  <si>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</si>
  <si>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</si>
  <si>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</si>
  <si>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</si>
  <si>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</si>
  <si>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</si>
  <si>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</si>
  <si>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</si>
  <si>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</si>
  <si>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</si>
  <si>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</si>
  <si>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</si>
  <si>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</si>
  <si>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</si>
  <si>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</si>
  <si>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</si>
  <si>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</si>
  <si>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</si>
  <si>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</si>
  <si>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</si>
  <si>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</si>
  <si>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</si>
  <si>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</si>
  <si>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</si>
  <si>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</si>
  <si>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</si>
  <si>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</si>
  <si>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</si>
  <si>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</si>
  <si>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</si>
  <si>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</si>
  <si>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</si>
  <si>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</si>
  <si>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</si>
  <si>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</si>
  <si>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</si>
  <si>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</si>
  <si>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</si>
  <si>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</si>
  <si>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</si>
  <si>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</si>
  <si>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</si>
  <si>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</si>
  <si>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</si>
  <si>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</si>
  <si>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</si>
  <si>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</si>
  <si>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</si>
  <si>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</si>
  <si>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</si>
  <si>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</si>
  <si>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</si>
  <si>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</si>
  <si>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</si>
  <si>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</si>
  <si>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</si>
  <si>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</si>
  <si>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</si>
  <si>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</si>
  <si>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</si>
  <si>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</si>
  <si>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</si>
  <si>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</si>
  <si>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</si>
  <si>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</si>
  <si>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</si>
  <si>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</si>
  <si>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</si>
  <si>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</si>
  <si>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</si>
  <si>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</si>
  <si>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</si>
  <si>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</si>
  <si>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</si>
  <si>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</si>
  <si>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</si>
  <si>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</si>
  <si>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</si>
  <si>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</si>
  <si>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</si>
  <si>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</si>
  <si>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</si>
  <si>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</si>
  <si>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</si>
  <si>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</si>
  <si>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</si>
  <si>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</si>
  <si>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</si>
  <si>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</si>
  <si>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</si>
  <si>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</si>
  <si>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</si>
  <si>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</si>
  <si>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</si>
  <si>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</si>
  <si>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</si>
  <si>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</si>
  <si>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</si>
  <si>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</si>
  <si>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</si>
  <si>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</si>
  <si>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</si>
  <si>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</si>
  <si>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</si>
  <si>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</si>
  <si>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</si>
  <si>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</si>
  <si>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</si>
  <si>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</si>
  <si>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</si>
  <si>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</si>
  <si>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</si>
  <si>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</si>
  <si>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</si>
  <si>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</si>
  <si>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</si>
  <si>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</si>
  <si>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</si>
  <si>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</si>
  <si>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</si>
  <si>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</si>
  <si>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</si>
  <si>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</si>
  <si>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</si>
  <si>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</si>
  <si>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</si>
  <si>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</si>
  <si>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</si>
  <si>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</si>
  <si>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</si>
  <si>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</si>
  <si>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</si>
  <si>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</si>
  <si>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</si>
  <si>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</si>
  <si>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</si>
  <si>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</si>
  <si>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</si>
  <si>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</si>
  <si>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</si>
  <si>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</si>
  <si>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</si>
  <si>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</si>
  <si>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</si>
  <si>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</si>
  <si>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</si>
  <si>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</si>
  <si>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</si>
  <si>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</si>
  <si>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</si>
  <si>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</si>
  <si>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</si>
  <si>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</si>
  <si>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</si>
  <si>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</si>
  <si>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</si>
  <si>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</si>
  <si>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</si>
  <si>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</si>
  <si>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</si>
  <si>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</si>
  <si>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</si>
  <si>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</si>
  <si>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</si>
  <si>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</si>
  <si>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</si>
  <si>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</si>
  <si>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</si>
  <si>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</si>
  <si>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</si>
  <si>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</si>
  <si>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</si>
  <si>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</si>
  <si>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</si>
  <si>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</si>
  <si>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</si>
  <si>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</si>
  <si>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</si>
  <si>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</si>
  <si>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</si>
  <si>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</si>
  <si>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</si>
  <si>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</si>
  <si>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</si>
  <si>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</si>
  <si>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</si>
  <si>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</si>
  <si>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</si>
  <si>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</si>
  <si>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</si>
  <si>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</si>
  <si>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</si>
  <si>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</si>
  <si>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</si>
  <si>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</si>
  <si>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</si>
  <si>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</si>
  <si>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</si>
  <si>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</si>
  <si>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</si>
  <si>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</si>
  <si>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</si>
  <si>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</si>
  <si>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</si>
  <si>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</si>
  <si>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</si>
  <si>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</si>
  <si>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</si>
  <si>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</si>
  <si>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</si>
  <si>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</si>
  <si>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</si>
  <si>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</si>
  <si>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</si>
  <si>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</si>
  <si>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</si>
  <si>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</si>
  <si>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</si>
  <si>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</si>
  <si>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</si>
  <si>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</si>
  <si>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</si>
  <si>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</si>
  <si>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</si>
  <si>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</si>
  <si>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</si>
  <si>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</si>
  <si>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</si>
  <si>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</si>
  <si>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</si>
  <si>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</si>
  <si>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</si>
  <si>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</si>
  <si>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</si>
  <si>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</si>
  <si>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</si>
  <si>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</si>
  <si>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</si>
  <si>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</si>
  <si>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</si>
  <si>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</si>
  <si>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</si>
  <si>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</si>
  <si>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</si>
  <si>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</si>
  <si>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</si>
  <si>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</si>
  <si>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</si>
  <si>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</si>
  <si>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</si>
  <si>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</si>
  <si>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</si>
  <si>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</si>
  <si>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</si>
  <si>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</si>
  <si>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</si>
  <si>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</si>
  <si>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</si>
  <si>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</si>
  <si>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</si>
  <si>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</si>
  <si>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</si>
  <si>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</si>
  <si>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</si>
  <si>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</si>
  <si>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</si>
  <si>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</si>
  <si>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</si>
  <si>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</si>
  <si>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</si>
  <si>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</si>
  <si>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</si>
  <si>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</si>
  <si>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</si>
  <si>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</si>
  <si>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</si>
  <si>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</si>
  <si>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</si>
  <si>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</si>
  <si>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</si>
  <si>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</si>
  <si>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</si>
  <si>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</si>
  <si>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</si>
  <si>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</si>
  <si>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</si>
  <si>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</si>
  <si>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</si>
  <si>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</si>
  <si>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</si>
  <si>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</si>
  <si>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</si>
  <si>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</si>
  <si>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</si>
  <si>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</si>
  <si>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</si>
  <si>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</si>
  <si>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</si>
  <si>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</si>
  <si>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</si>
  <si>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</si>
  <si>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</si>
  <si>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</si>
  <si>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</si>
  <si>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</si>
  <si>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</si>
  <si>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</si>
  <si>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</si>
  <si>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</si>
  <si>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</si>
  <si>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</si>
  <si>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</si>
  <si>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</si>
  <si>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</si>
  <si>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</si>
  <si>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</si>
  <si>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</si>
  <si>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</si>
  <si>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</si>
  <si>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</si>
  <si>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</si>
  <si>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</si>
  <si>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</si>
  <si>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</si>
  <si>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</si>
  <si>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</si>
  <si>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</si>
  <si>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</si>
  <si>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</si>
  <si>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</si>
  <si>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</si>
  <si>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</si>
  <si>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</si>
  <si>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</si>
  <si>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</si>
  <si>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</si>
  <si>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</si>
  <si>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</si>
  <si>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</si>
  <si>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</si>
  <si>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</si>
  <si>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</si>
  <si>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</si>
  <si>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</si>
  <si>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</si>
  <si>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</si>
  <si>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</si>
  <si>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</si>
  <si>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</si>
  <si>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</si>
  <si>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</si>
  <si>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</si>
  <si>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</si>
  <si>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</si>
  <si>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</si>
  <si>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</si>
  <si>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</si>
  <si>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</si>
  <si>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</si>
  <si>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</si>
  <si>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</si>
  <si>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</si>
  <si>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</si>
  <si>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</si>
  <si>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</si>
  <si>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</si>
  <si>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</si>
  <si>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</si>
  <si>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</si>
  <si>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</si>
  <si>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</si>
  <si>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</si>
  <si>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</si>
  <si>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</si>
  <si>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</si>
  <si>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</si>
  <si>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</si>
  <si>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</si>
  <si>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</si>
  <si>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</si>
  <si>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</si>
  <si>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</si>
  <si>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</si>
  <si>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</si>
  <si>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</si>
  <si>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</si>
  <si>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</si>
  <si>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</si>
  <si>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</si>
  <si>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</si>
  <si>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</si>
  <si>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</si>
  <si>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</si>
  <si>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</si>
  <si>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</si>
  <si>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</si>
  <si>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</si>
  <si>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</si>
  <si>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</si>
  <si>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</si>
  <si>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</si>
  <si>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</si>
  <si>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</si>
  <si>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</si>
  <si>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</si>
  <si>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</si>
  <si>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</si>
  <si>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</si>
  <si>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</si>
  <si>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</si>
  <si>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</si>
  <si>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</si>
  <si>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</si>
  <si>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</si>
  <si>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</si>
  <si>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</si>
  <si>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</si>
  <si>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</si>
  <si>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</si>
  <si>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</si>
  <si>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</si>
  <si>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</si>
  <si>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</si>
  <si>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</si>
  <si>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</si>
  <si>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</si>
  <si>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</si>
  <si>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</si>
  <si>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</si>
  <si>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</si>
  <si>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</si>
  <si>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</si>
  <si>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</si>
  <si>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</si>
  <si>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</si>
  <si>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</si>
  <si>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</si>
  <si>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</si>
  <si>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</si>
  <si>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</si>
  <si>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</si>
  <si>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</si>
  <si>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</si>
  <si>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</si>
  <si>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</si>
  <si>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</si>
  <si>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</si>
  <si>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</si>
  <si>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</si>
  <si>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</si>
  <si>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</si>
  <si>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</si>
  <si>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</si>
  <si>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</si>
  <si>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</si>
  <si>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</si>
  <si>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</si>
  <si>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</si>
  <si>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</si>
  <si>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</si>
  <si>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</si>
  <si>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</si>
  <si>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</si>
  <si>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</si>
  <si>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</si>
  <si>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</si>
  <si>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</si>
  <si>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</si>
  <si>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</si>
  <si>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</si>
  <si>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</si>
  <si>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</si>
  <si>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</si>
  <si>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</si>
  <si>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</si>
  <si>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</si>
  <si>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</si>
  <si>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</si>
  <si>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</si>
  <si>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</si>
  <si>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</si>
  <si>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</si>
  <si>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</si>
  <si>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</si>
  <si>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</si>
  <si>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</si>
  <si>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</si>
  <si>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</si>
  <si>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</si>
  <si>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</si>
  <si>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</si>
  <si>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</si>
  <si>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</si>
  <si>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</si>
  <si>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</si>
  <si>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</si>
  <si>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</si>
  <si>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</si>
  <si>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</si>
  <si>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</si>
  <si>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</si>
  <si>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</si>
  <si>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</si>
  <si>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</si>
  <si>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</si>
  <si>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</si>
  <si>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</si>
  <si>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</si>
  <si>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</si>
  <si>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</si>
  <si>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</si>
  <si>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</si>
  <si>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</si>
  <si>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</si>
  <si>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</si>
  <si>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</si>
  <si>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</si>
  <si>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</si>
  <si>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</si>
  <si>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</si>
  <si>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</si>
  <si>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</si>
  <si>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</si>
  <si>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</si>
  <si>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</si>
  <si>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</si>
  <si>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</si>
  <si>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</si>
  <si>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</si>
  <si>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</si>
  <si>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</si>
  <si>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</si>
  <si>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</si>
  <si>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</si>
  <si>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</si>
  <si>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</si>
  <si>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</si>
  <si>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</si>
  <si>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</si>
  <si>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</si>
  <si>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</si>
  <si>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</si>
  <si>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</si>
  <si>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</si>
  <si>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</si>
  <si>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</si>
  <si>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</si>
  <si>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</si>
  <si>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</si>
  <si>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</si>
  <si>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</si>
  <si>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</si>
  <si>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</si>
  <si>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</si>
  <si>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</si>
  <si>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</si>
  <si>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</si>
  <si>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</si>
  <si>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</si>
  <si>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</si>
  <si>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</si>
  <si>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</si>
  <si>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</si>
  <si>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</si>
  <si>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</si>
  <si>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</si>
  <si>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</si>
  <si>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</si>
  <si>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</si>
  <si>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</si>
  <si>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</si>
  <si>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</si>
  <si>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</si>
  <si>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</si>
  <si>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</si>
  <si>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</si>
  <si>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</si>
  <si>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</si>
  <si>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</si>
  <si>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</si>
  <si>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</si>
  <si>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</si>
  <si>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</si>
  <si>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</si>
  <si>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</si>
  <si>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</si>
  <si>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</si>
  <si>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</si>
  <si>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</si>
  <si>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</si>
  <si>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</si>
  <si>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</si>
  <si>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</si>
  <si>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</si>
  <si>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</si>
  <si>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</si>
  <si>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</si>
  <si>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</si>
  <si>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</si>
  <si>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</si>
  <si>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</si>
  <si>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</si>
  <si>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</si>
  <si>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</si>
  <si>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</si>
  <si>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</si>
  <si>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</si>
  <si>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</si>
  <si>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</si>
  <si>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</si>
  <si>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</si>
  <si>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</si>
  <si>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</si>
  <si>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</si>
  <si>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</si>
  <si>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</si>
  <si>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</si>
  <si>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</si>
  <si>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</si>
  <si>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</si>
  <si>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</si>
  <si>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</si>
  <si>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</si>
  <si>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</si>
  <si>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</si>
  <si>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</si>
  <si>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</si>
  <si>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</si>
  <si>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</si>
  <si>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</si>
  <si>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</si>
  <si>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</si>
  <si>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</si>
  <si>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</si>
  <si>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</si>
  <si>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</si>
  <si>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</si>
  <si>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</si>
  <si>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</si>
  <si>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</si>
  <si>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</si>
  <si>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</si>
  <si>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</si>
  <si>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</si>
  <si>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</si>
  <si>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</si>
  <si>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</si>
  <si>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</si>
  <si>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</si>
  <si>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</si>
  <si>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</si>
  <si>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</si>
  <si>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</si>
  <si>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</si>
  <si>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</si>
  <si>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</si>
  <si>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</si>
  <si>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</si>
  <si>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</si>
  <si>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</si>
  <si>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</si>
  <si>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</si>
  <si>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</si>
  <si>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</si>
  <si>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</si>
  <si>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</si>
  <si>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</si>
  <si>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</si>
  <si>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</si>
  <si>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</si>
  <si>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</si>
  <si>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</si>
  <si>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</si>
  <si>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</si>
  <si>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</si>
  <si>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</si>
  <si>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</si>
  <si>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</si>
  <si>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</si>
  <si>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</si>
  <si>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</si>
  <si>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</si>
  <si>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</si>
  <si>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</si>
  <si>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</si>
  <si>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</si>
  <si>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</si>
  <si>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</si>
  <si>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</si>
  <si>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</si>
  <si>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</si>
  <si>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</si>
  <si>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</si>
  <si>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</si>
  <si>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</si>
  <si>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</si>
  <si>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</si>
  <si>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</si>
  <si>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</si>
  <si>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</si>
  <si>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</si>
  <si>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</si>
  <si>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</si>
  <si>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</si>
  <si>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</si>
  <si>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</si>
  <si>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</si>
  <si>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</si>
  <si>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</si>
  <si>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</si>
  <si>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</si>
  <si>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</si>
  <si>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</si>
  <si>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</si>
  <si>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</si>
  <si>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</si>
  <si>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</si>
  <si>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</si>
  <si>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</si>
  <si>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</si>
  <si>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</si>
  <si>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</si>
  <si>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</si>
  <si>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</si>
  <si>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</si>
  <si>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</si>
  <si>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</si>
  <si>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</si>
  <si>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</si>
  <si>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</si>
  <si>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</si>
  <si>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</si>
  <si>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</si>
  <si>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</si>
  <si>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</si>
  <si>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</si>
  <si>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</si>
  <si>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</si>
  <si>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</si>
  <si>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</si>
  <si>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</si>
  <si>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</si>
  <si>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</si>
  <si>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</si>
  <si>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</si>
  <si>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</si>
  <si>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</si>
  <si>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</si>
  <si>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</si>
  <si>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</si>
  <si>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</si>
  <si>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</si>
  <si>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</si>
  <si>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</si>
  <si>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</si>
  <si>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</si>
  <si>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</si>
  <si>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</si>
  <si>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</si>
  <si>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</si>
  <si>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</si>
  <si>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</si>
  <si>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</si>
  <si>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</si>
  <si>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</si>
  <si>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</si>
  <si>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</si>
  <si>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</si>
  <si>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</si>
  <si>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</si>
  <si>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</si>
  <si>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</si>
  <si>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</si>
  <si>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</si>
  <si>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</si>
  <si>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</si>
  <si>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</si>
  <si>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</si>
  <si>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</si>
  <si>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</si>
  <si>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</si>
  <si>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</si>
  <si>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</si>
  <si>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</si>
  <si>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</si>
  <si>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</si>
  <si>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</si>
  <si>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</si>
  <si>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</si>
  <si>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</si>
  <si>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</si>
  <si>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</si>
  <si>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</si>
  <si>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</si>
  <si>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</si>
  <si>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</si>
  <si>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</si>
  <si>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</si>
  <si>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</si>
  <si>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</si>
  <si>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</si>
  <si>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</si>
  <si>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</si>
  <si>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</si>
  <si>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</si>
  <si>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</si>
  <si>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</si>
  <si>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</si>
  <si>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</si>
  <si>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</si>
  <si>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</si>
  <si>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</si>
  <si>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</si>
  <si>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</si>
  <si>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</si>
  <si>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</si>
  <si>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</si>
  <si>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</si>
  <si>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</si>
  <si>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</si>
  <si>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</si>
  <si>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</si>
  <si>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</si>
  <si>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</si>
  <si>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</si>
  <si>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</si>
  <si>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</si>
  <si>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</si>
  <si>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</si>
  <si>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</si>
  <si>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</si>
  <si>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</si>
  <si>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</si>
  <si>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</si>
  <si>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</si>
  <si>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</si>
  <si>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</si>
  <si>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</si>
  <si>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</si>
  <si>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</si>
  <si>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</si>
  <si>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</si>
  <si>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</si>
  <si>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</si>
  <si>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</si>
  <si>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</si>
  <si>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</si>
  <si>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</si>
  <si>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</si>
  <si>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</si>
  <si>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</si>
  <si>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</si>
  <si>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</si>
  <si>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</si>
  <si>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</si>
  <si>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</si>
  <si>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</si>
  <si>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</si>
  <si>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</si>
  <si>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</si>
  <si>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</si>
  <si>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</si>
  <si>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</si>
  <si>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</si>
  <si>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</si>
  <si>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</si>
  <si>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</si>
  <si>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</si>
  <si>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</si>
  <si>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</si>
  <si>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</si>
  <si>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</si>
  <si>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</si>
  <si>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</si>
  <si>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</si>
  <si>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</si>
  <si>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</si>
  <si>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</si>
  <si>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</si>
  <si>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</si>
  <si>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</si>
  <si>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</si>
  <si>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</si>
  <si>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</si>
  <si>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</si>
  <si>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</si>
  <si>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</si>
  <si>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</si>
  <si>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</si>
  <si>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</si>
  <si>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</si>
  <si>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</si>
  <si>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</si>
  <si>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</si>
  <si>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</si>
  <si>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</si>
  <si>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</si>
  <si>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</si>
  <si>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</si>
  <si>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</si>
  <si>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</si>
  <si>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</si>
  <si>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</si>
  <si>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</si>
  <si>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</si>
  <si>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</si>
  <si>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</si>
  <si>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</si>
  <si>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</si>
  <si>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</si>
  <si>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</si>
  <si>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</si>
  <si>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</si>
  <si>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</si>
  <si>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</si>
  <si>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</si>
  <si>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</si>
  <si>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</si>
  <si>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</si>
  <si>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</si>
  <si>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</si>
  <si>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</si>
  <si>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</si>
  <si>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</si>
  <si>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</si>
  <si>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</si>
  <si>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</si>
  <si>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</si>
  <si>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</si>
  <si>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</si>
  <si>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</si>
  <si>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</si>
  <si>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</si>
  <si>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</si>
  <si>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</si>
  <si>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</si>
  <si>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</si>
  <si>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</si>
  <si>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</si>
  <si>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</si>
  <si>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</si>
  <si>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</si>
  <si>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</si>
  <si>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</si>
  <si>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</si>
  <si>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</si>
  <si>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</si>
  <si>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</si>
  <si>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</si>
  <si>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</si>
  <si>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</si>
  <si>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</si>
  <si>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</si>
  <si>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</si>
  <si>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</si>
  <si>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</si>
  <si>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</si>
  <si>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</si>
  <si>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</si>
  <si>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</si>
  <si>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</si>
  <si>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</si>
  <si>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</si>
  <si>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</si>
  <si>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</si>
  <si>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</si>
  <si>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</si>
  <si>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</si>
  <si>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</si>
  <si>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</si>
  <si>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</si>
  <si>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</si>
  <si>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</si>
  <si>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</si>
  <si>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</si>
  <si>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</si>
  <si>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</si>
  <si>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</si>
  <si>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</si>
  <si>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</si>
  <si>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</si>
  <si>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</si>
  <si>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</si>
  <si>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</si>
  <si>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</si>
  <si>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</si>
  <si>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</si>
  <si>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</si>
  <si>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</si>
  <si>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</si>
  <si>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</si>
  <si>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</si>
  <si>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</si>
  <si>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</si>
  <si>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</si>
  <si>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</si>
  <si>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</si>
  <si>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</si>
  <si>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</si>
  <si>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</si>
  <si>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</si>
  <si>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</si>
  <si>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</si>
  <si>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</si>
  <si>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</si>
  <si>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</si>
  <si>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</si>
  <si>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</si>
  <si>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</si>
  <si>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</si>
  <si>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</si>
  <si>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</si>
  <si>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</si>
  <si>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</si>
  <si>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</si>
  <si>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</si>
  <si>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</si>
  <si>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</si>
  <si>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</si>
  <si>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</si>
  <si>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</si>
  <si>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</si>
  <si>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</si>
  <si>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</si>
  <si>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</si>
  <si>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</si>
  <si>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</si>
  <si>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</si>
  <si>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</si>
  <si>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</si>
  <si>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</si>
  <si>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</si>
  <si>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</si>
  <si>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</si>
  <si>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</si>
  <si>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</si>
  <si>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</si>
  <si>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</si>
  <si>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</si>
  <si>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</si>
  <si>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</si>
  <si>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</si>
  <si>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</si>
  <si>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</si>
  <si>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</si>
  <si>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</si>
  <si>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</si>
  <si>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</si>
  <si>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</si>
  <si>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</si>
  <si>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</si>
  <si>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</si>
  <si>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</si>
  <si>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</si>
  <si>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</si>
  <si>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</si>
  <si>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</si>
  <si>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</si>
  <si>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</si>
  <si>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</si>
  <si>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</si>
  <si>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</si>
  <si>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</si>
  <si>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</si>
  <si>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</si>
  <si>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</si>
  <si>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</si>
  <si>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</si>
  <si>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</si>
  <si>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</si>
  <si>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</si>
  <si>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</si>
  <si>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</si>
  <si>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</si>
  <si>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</si>
  <si>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</si>
  <si>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</si>
  <si>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</si>
  <si>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</si>
  <si>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</si>
  <si>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</si>
  <si>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</si>
  <si>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</si>
  <si>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</si>
  <si>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</si>
  <si>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</si>
  <si>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</si>
  <si>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</si>
  <si>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</si>
  <si>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</si>
  <si>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</si>
  <si>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</si>
  <si>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</si>
  <si>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</si>
  <si>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</si>
  <si>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</si>
  <si>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</si>
  <si>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</si>
  <si>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</si>
  <si>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</si>
  <si>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</si>
  <si>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</si>
  <si>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</si>
  <si>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</si>
  <si>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</si>
  <si>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</si>
  <si>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</si>
  <si>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</si>
  <si>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</si>
  <si>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</si>
  <si>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</si>
  <si>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</si>
  <si>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</si>
  <si>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</si>
  <si>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</si>
  <si>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</si>
  <si>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</si>
  <si>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</si>
  <si>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</si>
  <si>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</si>
  <si>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</si>
  <si>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</si>
  <si>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</si>
  <si>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</si>
  <si>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</si>
  <si>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</si>
  <si>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</si>
  <si>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</si>
  <si>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</si>
  <si>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</si>
  <si>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</si>
  <si>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</si>
  <si>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</si>
  <si>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</si>
  <si>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</si>
  <si>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</si>
  <si>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</si>
  <si>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</si>
  <si>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</si>
  <si>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</si>
  <si>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</si>
  <si>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</si>
  <si>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</si>
  <si>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</si>
  <si>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</si>
  <si>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</si>
  <si>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</si>
  <si>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</si>
  <si>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</si>
  <si>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</si>
  <si>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</si>
  <si>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</si>
  <si>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</si>
  <si>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</si>
  <si>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</si>
  <si>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</si>
  <si>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</si>
  <si>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</si>
  <si>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</si>
  <si>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</si>
  <si>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</si>
  <si>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</si>
  <si>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</si>
  <si>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</si>
  <si>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</si>
  <si>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</si>
  <si>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</si>
  <si>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</si>
  <si>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</si>
  <si>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</si>
  <si>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</si>
  <si>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</si>
  <si>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</si>
  <si>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</si>
  <si>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</si>
  <si>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</si>
  <si>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</si>
  <si>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</si>
  <si>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</si>
  <si>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</si>
  <si>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</si>
  <si>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</si>
  <si>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</si>
  <si>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</si>
  <si>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</si>
  <si>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</si>
  <si>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</si>
  <si>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</si>
  <si>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</si>
  <si>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</si>
  <si>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</si>
  <si>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</si>
  <si>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</si>
  <si>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</si>
  <si>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</si>
  <si>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</si>
  <si>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</si>
  <si>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</si>
  <si>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</si>
  <si>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</si>
  <si>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</si>
  <si>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</si>
  <si>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</si>
  <si>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</si>
  <si>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</si>
  <si>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</si>
  <si>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</si>
  <si>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</si>
  <si>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</si>
  <si>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</si>
  <si>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</si>
  <si>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</si>
  <si>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</si>
  <si>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</si>
  <si>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</si>
  <si>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</si>
  <si>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</si>
  <si>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</si>
  <si>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</si>
  <si>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</si>
  <si>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</si>
  <si>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</si>
  <si>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</si>
  <si>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</si>
  <si>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</si>
  <si>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</si>
  <si>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</si>
  <si>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</si>
  <si>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</si>
  <si>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</si>
  <si>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</si>
  <si>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</si>
  <si>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</si>
  <si>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</si>
  <si>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</si>
  <si>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</si>
  <si>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</si>
  <si>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</si>
  <si>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</si>
  <si>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</si>
  <si>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</si>
  <si>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</si>
  <si>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</si>
  <si>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</si>
  <si>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</si>
  <si>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</si>
  <si>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</si>
  <si>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</si>
  <si>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</si>
  <si>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</si>
  <si>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</si>
  <si>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</si>
  <si>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</si>
  <si>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</si>
  <si>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</si>
  <si>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</si>
  <si>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</si>
  <si>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</si>
  <si>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</si>
  <si>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</si>
  <si>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</si>
  <si>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</si>
  <si>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</si>
  <si>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</si>
  <si>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</si>
  <si>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</si>
  <si>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</si>
  <si>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</si>
  <si>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</si>
  <si>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</si>
  <si>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</si>
  <si>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</si>
  <si>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</si>
  <si>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</si>
  <si>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</si>
  <si>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</si>
  <si>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</si>
  <si>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</si>
  <si>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</si>
  <si>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</si>
  <si>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</si>
  <si>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</si>
  <si>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</si>
  <si>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</si>
  <si>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</si>
  <si>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</si>
  <si>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</si>
  <si>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</si>
  <si>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</si>
  <si>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</si>
  <si>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</si>
  <si>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</si>
  <si>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</si>
  <si>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</si>
  <si>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</si>
  <si>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</si>
  <si>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</si>
  <si>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</si>
  <si>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</si>
  <si>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</si>
  <si>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</si>
  <si>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</si>
  <si>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</si>
  <si>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</si>
  <si>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</si>
  <si>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</si>
  <si>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</si>
  <si>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</si>
  <si>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</si>
  <si>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</si>
  <si>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</si>
  <si>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</si>
  <si>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</si>
  <si>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</si>
  <si>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</si>
  <si>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</si>
  <si>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</si>
  <si>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</si>
  <si>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</si>
  <si>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</si>
  <si>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</si>
  <si>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</si>
  <si>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</si>
  <si>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</si>
  <si>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</si>
  <si>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</si>
  <si>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</si>
  <si>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</si>
  <si>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</si>
  <si>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</si>
  <si>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</si>
  <si>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</si>
  <si>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</si>
  <si>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</si>
  <si>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</si>
  <si>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</si>
  <si>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</si>
  <si>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</si>
  <si>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</si>
  <si>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</si>
  <si>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</si>
  <si>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</si>
  <si>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</si>
  <si>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</si>
  <si>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</si>
  <si>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</si>
  <si>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</si>
  <si>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</si>
  <si>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</si>
  <si>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</si>
  <si>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</si>
  <si>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</si>
  <si>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</si>
  <si>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</si>
  <si>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</si>
  <si>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</si>
  <si>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</si>
  <si>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</si>
  <si>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</si>
  <si>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</si>
  <si>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</si>
  <si>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</si>
  <si>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</si>
  <si>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</si>
  <si>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</si>
  <si>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</si>
  <si>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</si>
  <si>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</si>
  <si>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</si>
  <si>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</si>
  <si>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</si>
  <si>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</si>
  <si>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</si>
  <si>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</si>
  <si>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</si>
  <si>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</si>
  <si>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</si>
  <si>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</si>
  <si>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</si>
  <si>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</si>
  <si>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</si>
  <si>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</si>
  <si>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</si>
  <si>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</si>
  <si>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</si>
  <si>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</si>
  <si>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</si>
  <si>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</si>
  <si>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</si>
  <si>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</si>
  <si>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</si>
  <si>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</si>
  <si>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</si>
  <si>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</si>
  <si>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</si>
  <si>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</si>
  <si>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</si>
  <si>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</si>
  <si>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</si>
  <si>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</si>
  <si>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</si>
  <si>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</si>
  <si>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</si>
  <si>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</si>
  <si>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</si>
  <si>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</si>
  <si>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</si>
  <si>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</si>
  <si>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</si>
  <si>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</si>
  <si>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</si>
  <si>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</si>
  <si>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</si>
  <si>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</si>
  <si>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</si>
  <si>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</si>
  <si>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</si>
  <si>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</si>
  <si>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</si>
  <si>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</si>
  <si>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</si>
  <si>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</si>
  <si>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</si>
  <si>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</si>
  <si>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</si>
  <si>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</si>
  <si>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</si>
  <si>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</si>
  <si>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</si>
  <si>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</si>
  <si>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</si>
  <si>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</si>
  <si>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</si>
  <si>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</si>
  <si>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</si>
  <si>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</si>
  <si>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</si>
  <si>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</si>
  <si>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</si>
  <si>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</si>
  <si>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</si>
  <si>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</si>
  <si>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</si>
  <si>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</si>
  <si>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</si>
  <si>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</si>
  <si>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</si>
  <si>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</si>
  <si>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</si>
  <si>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</si>
  <si>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</si>
  <si>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</si>
  <si>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</si>
  <si>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</si>
  <si>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</si>
  <si>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</si>
  <si>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</si>
  <si>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</si>
  <si>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</si>
  <si>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</si>
  <si>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</si>
  <si>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</si>
  <si>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</si>
  <si>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</si>
  <si>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</si>
  <si>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</si>
  <si>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</si>
  <si>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</si>
  <si>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</si>
  <si>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</si>
  <si>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</si>
  <si>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</si>
  <si>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</si>
  <si>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</si>
  <si>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</si>
  <si>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</si>
  <si>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</si>
  <si>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</si>
  <si>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</si>
  <si>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</si>
  <si>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</si>
  <si>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</si>
  <si>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</si>
  <si>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</si>
  <si>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</si>
  <si>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</si>
  <si>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</si>
  <si>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</si>
  <si>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</si>
  <si>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</si>
  <si>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</si>
  <si>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</si>
  <si>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</si>
  <si>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</si>
  <si>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</si>
  <si>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</si>
  <si>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</si>
  <si>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</si>
  <si>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</si>
  <si>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</si>
  <si>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</si>
  <si>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</si>
  <si>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</si>
  <si>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</si>
  <si>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</si>
  <si>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</si>
  <si>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</si>
  <si>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</si>
  <si>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</si>
  <si>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</si>
  <si>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</si>
  <si>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</si>
  <si>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</si>
  <si>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</si>
  <si>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</si>
  <si>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</si>
  <si>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</si>
  <si>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</si>
  <si>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</si>
  <si>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</si>
  <si>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</si>
  <si>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</si>
  <si>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</si>
  <si>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</si>
  <si>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</si>
  <si>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</si>
  <si>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</si>
  <si>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</si>
  <si>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</si>
  <si>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</si>
  <si>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</si>
  <si>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</si>
  <si>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</si>
  <si>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</si>
  <si>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</si>
  <si>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</si>
  <si>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</si>
  <si>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</si>
  <si>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</si>
  <si>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</si>
  <si>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</si>
  <si>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</si>
  <si>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</si>
  <si>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</si>
  <si>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</si>
  <si>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</si>
  <si>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</si>
  <si>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</si>
  <si>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</si>
  <si>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</si>
  <si>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</si>
  <si>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</si>
  <si>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</si>
  <si>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</si>
  <si>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</si>
  <si>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</si>
  <si>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</si>
  <si>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</si>
  <si>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</si>
  <si>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</si>
  <si>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</si>
  <si>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</si>
  <si>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</si>
  <si>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</si>
  <si>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</si>
  <si>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</si>
  <si>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</si>
  <si>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</si>
  <si>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</si>
  <si>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</si>
  <si>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</si>
  <si>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</si>
  <si>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</si>
  <si>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</si>
  <si>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</si>
  <si>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</si>
  <si>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</si>
  <si>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</si>
  <si>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</si>
  <si>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</si>
  <si>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</si>
  <si>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</si>
  <si>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</si>
  <si>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</si>
  <si>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</si>
  <si>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</si>
  <si>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</si>
  <si>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</si>
  <si>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</si>
  <si>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</si>
  <si>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</si>
  <si>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</si>
  <si>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</si>
  <si>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</si>
  <si>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</si>
  <si>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</si>
  <si>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</si>
  <si>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</si>
  <si>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</si>
  <si>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</si>
  <si>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</si>
  <si>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</si>
  <si>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</si>
  <si>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</si>
  <si>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</si>
  <si>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</si>
  <si>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</si>
  <si>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</si>
  <si>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</si>
  <si>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</si>
  <si>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</si>
  <si>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</si>
  <si>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</si>
  <si>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</si>
  <si>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</si>
  <si>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</si>
  <si>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</si>
  <si>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</si>
  <si>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</si>
  <si>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</si>
  <si>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</si>
  <si>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</si>
  <si>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</si>
  <si>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</si>
  <si>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</si>
  <si>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</si>
  <si>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</si>
  <si>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</si>
  <si>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</si>
  <si>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</si>
  <si>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</si>
  <si>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</si>
  <si>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</si>
  <si>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</si>
  <si>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</si>
  <si>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</si>
  <si>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</si>
  <si>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</si>
  <si>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</si>
  <si>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</si>
  <si>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</si>
  <si>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</si>
  <si>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</si>
  <si>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</si>
  <si>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</si>
  <si>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</si>
  <si>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</si>
  <si>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</si>
  <si>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</si>
  <si>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</si>
  <si>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</si>
  <si>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</si>
  <si>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</si>
  <si>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</si>
  <si>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</si>
  <si>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</si>
  <si>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</si>
  <si>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</si>
  <si>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</si>
  <si>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</si>
  <si>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</si>
  <si>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</si>
  <si>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</si>
  <si>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</si>
  <si>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</si>
  <si>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</si>
  <si>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</si>
  <si>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</si>
  <si>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</si>
  <si>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</si>
  <si>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</si>
  <si>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</si>
  <si>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</si>
  <si>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</si>
  <si>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</si>
  <si>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</si>
  <si>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</si>
  <si>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</si>
  <si>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</si>
  <si>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</si>
  <si>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</si>
  <si>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</si>
  <si>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</si>
  <si>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</si>
  <si>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</si>
  <si>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</si>
  <si>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</si>
  <si>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</si>
  <si>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</si>
  <si>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</si>
  <si>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</si>
  <si>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</si>
  <si>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</si>
  <si>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</si>
  <si>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</si>
  <si>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</si>
  <si>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</si>
  <si>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</si>
  <si>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</si>
  <si>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</si>
  <si>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</si>
  <si>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</si>
  <si>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</si>
  <si>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</si>
  <si>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</si>
  <si>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</si>
  <si>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</si>
  <si>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</si>
  <si>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</si>
  <si>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</si>
  <si>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</si>
  <si>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</si>
  <si>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</si>
  <si>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</si>
  <si>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</si>
  <si>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</si>
  <si>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</si>
  <si>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</si>
  <si>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</si>
  <si>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</si>
  <si>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</si>
  <si>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</si>
  <si>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</si>
  <si>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</si>
  <si>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</si>
  <si>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</si>
  <si>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</si>
  <si>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</si>
  <si>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</si>
  <si>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</si>
  <si>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</si>
  <si>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</si>
  <si>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</si>
  <si>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</si>
  <si>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</si>
  <si>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</si>
  <si>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</si>
  <si>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</si>
  <si>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</si>
  <si>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</si>
  <si>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</si>
  <si>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</si>
  <si>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</si>
  <si>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</si>
  <si>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</si>
  <si>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</si>
  <si>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</si>
  <si>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</si>
  <si>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</si>
  <si>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</si>
  <si>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</si>
  <si>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</si>
  <si>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</si>
  <si>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</si>
  <si>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</si>
  <si>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</si>
  <si>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</si>
  <si>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</si>
  <si>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</si>
  <si>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</si>
  <si>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</si>
  <si>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</si>
  <si>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</si>
  <si>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</si>
  <si>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</si>
  <si>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</si>
  <si>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</si>
  <si>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</si>
  <si>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</si>
  <si>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</si>
  <si>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</si>
  <si>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</si>
  <si>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</si>
  <si>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</si>
  <si>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</si>
  <si>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</si>
  <si>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</si>
  <si>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</si>
  <si>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</si>
  <si>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</si>
  <si>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</si>
  <si>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</si>
  <si>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</si>
  <si>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</si>
  <si>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</si>
  <si>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</si>
  <si>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</si>
  <si>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</si>
  <si>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</si>
  <si>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</si>
  <si>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</si>
  <si>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</si>
  <si>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</si>
  <si>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</si>
  <si>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</si>
  <si>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</si>
  <si>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</si>
  <si>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</si>
  <si>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</si>
  <si>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</si>
  <si>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</si>
  <si>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</si>
  <si>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</si>
  <si>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</si>
  <si>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</si>
  <si>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</si>
  <si>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</si>
  <si>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</si>
  <si>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</si>
  <si>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</si>
  <si>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</si>
  <si>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</si>
  <si>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</si>
  <si>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</si>
  <si>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</si>
  <si>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</si>
  <si>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</si>
  <si>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</si>
  <si>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</si>
  <si>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</si>
  <si>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</si>
  <si>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</si>
  <si>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</si>
  <si>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</si>
  <si>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</si>
  <si>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</si>
  <si>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</si>
  <si>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</si>
  <si>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</si>
  <si>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</si>
  <si>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</si>
  <si>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</si>
  <si>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</si>
  <si>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</si>
  <si>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</si>
  <si>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</si>
  <si>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</si>
  <si>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</si>
  <si>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</si>
  <si>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</si>
  <si>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</si>
  <si>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</si>
  <si>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</si>
  <si>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</si>
  <si>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</si>
  <si>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</si>
  <si>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</si>
  <si>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</si>
  <si>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</si>
  <si>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</si>
  <si>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</si>
  <si>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</si>
  <si>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</si>
  <si>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</si>
  <si>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</si>
  <si>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</si>
  <si>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</si>
  <si>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</si>
  <si>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</si>
  <si>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</si>
  <si>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</si>
  <si>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</si>
  <si>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</si>
  <si>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</si>
  <si>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</si>
  <si>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</si>
  <si>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</si>
  <si>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</si>
  <si>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</si>
  <si>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</si>
  <si>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</si>
  <si>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</si>
  <si>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</si>
  <si>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</si>
  <si>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</si>
  <si>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</si>
  <si>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</si>
  <si>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</si>
  <si>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</si>
  <si>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</si>
  <si>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</si>
  <si>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</si>
  <si>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</si>
  <si>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</si>
  <si>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</si>
  <si>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</si>
  <si>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</si>
  <si>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</si>
  <si>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</si>
  <si>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</si>
  <si>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</si>
  <si>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</si>
  <si>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</si>
  <si>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</si>
  <si>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</si>
  <si>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</si>
  <si>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</si>
  <si>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</si>
  <si>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</si>
  <si>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</si>
  <si>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</si>
  <si>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</si>
  <si>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</si>
  <si>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</si>
  <si>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</si>
  <si>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</si>
  <si>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</si>
  <si>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</si>
  <si>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</si>
  <si>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</si>
  <si>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</si>
  <si>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</si>
  <si>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</si>
  <si>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</si>
  <si>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</si>
  <si>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</si>
  <si>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</si>
  <si>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</si>
  <si>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</si>
  <si>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</si>
  <si>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</si>
  <si>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</si>
  <si>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</si>
  <si>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</si>
  <si>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</si>
  <si>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</si>
  <si>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</si>
  <si>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</si>
  <si>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</si>
  <si>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</si>
  <si>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</si>
  <si>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</si>
  <si>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</si>
  <si>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</si>
  <si>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</si>
  <si>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</si>
  <si>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</si>
  <si>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</si>
  <si>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</si>
  <si>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</si>
  <si>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</si>
  <si>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</si>
  <si>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</si>
  <si>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</si>
  <si>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</si>
  <si>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</si>
  <si>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</si>
  <si>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</si>
  <si>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</si>
  <si>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</si>
  <si>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</si>
  <si>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</si>
  <si>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</si>
  <si>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</si>
  <si>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</si>
  <si>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</si>
  <si>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</si>
  <si>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</si>
  <si>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</si>
  <si>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</si>
  <si>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</si>
  <si>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</si>
  <si>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</si>
  <si>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</si>
  <si>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</si>
  <si>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</si>
  <si>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</si>
  <si>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</si>
  <si>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</si>
  <si>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</si>
  <si>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</si>
  <si>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</si>
  <si>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</si>
  <si>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</si>
  <si>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</si>
  <si>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</si>
  <si>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</si>
  <si>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</si>
  <si>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</si>
  <si>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</si>
  <si>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</si>
  <si>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</si>
  <si>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</si>
  <si>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</si>
  <si>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</si>
  <si>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</si>
  <si>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</si>
  <si>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</si>
  <si>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</si>
  <si>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</si>
  <si>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</si>
  <si>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</si>
  <si>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</si>
  <si>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</si>
  <si>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</si>
  <si>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</si>
  <si>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</si>
  <si>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</si>
  <si>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</si>
  <si>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</si>
  <si>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</si>
  <si>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</si>
  <si>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</si>
  <si>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</si>
  <si>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</si>
  <si>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</si>
  <si>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</si>
  <si>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</si>
  <si>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</si>
  <si>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</si>
  <si>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</si>
  <si>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</si>
  <si>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</si>
  <si>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</si>
  <si>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</si>
  <si>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</si>
  <si>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</si>
  <si>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</si>
  <si>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</si>
  <si>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</si>
  <si>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</si>
  <si>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</si>
  <si>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</si>
  <si>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</si>
  <si>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</si>
  <si>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</si>
  <si>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</si>
  <si>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</si>
  <si>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</si>
  <si>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</si>
  <si>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</si>
  <si>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</si>
  <si>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</si>
  <si>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</si>
  <si>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</si>
  <si>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</si>
  <si>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</si>
  <si>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</si>
  <si>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</si>
  <si>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</si>
  <si>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</si>
  <si>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</si>
  <si>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</si>
  <si>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</si>
  <si>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</si>
  <si>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</si>
  <si>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</si>
  <si>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</si>
  <si>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</si>
  <si>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</si>
  <si>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</si>
  <si>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</si>
  <si>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</si>
  <si>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</si>
  <si>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</si>
  <si>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</si>
  <si>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</si>
  <si>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</si>
  <si>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</si>
  <si>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</si>
  <si>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</si>
  <si>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</si>
  <si>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</si>
  <si>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</si>
  <si>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</si>
  <si>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</si>
  <si>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</si>
  <si>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</si>
  <si>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</si>
  <si>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</si>
  <si>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</si>
  <si>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</si>
  <si>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</si>
  <si>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</si>
  <si>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</si>
  <si>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</si>
  <si>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</si>
  <si>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</si>
  <si>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</si>
  <si>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</si>
  <si>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</si>
  <si>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</si>
  <si>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</si>
  <si>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</si>
  <si>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</si>
  <si>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</si>
  <si>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</si>
  <si>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</si>
  <si>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</si>
  <si>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</si>
  <si>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</si>
  <si>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</si>
  <si>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</si>
  <si>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</si>
  <si>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</si>
  <si>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</si>
  <si>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</si>
  <si>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</si>
  <si>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</si>
  <si>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</si>
  <si>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</si>
  <si>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</si>
  <si>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</si>
  <si>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</si>
  <si>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</si>
  <si>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</si>
  <si>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</si>
  <si>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</si>
  <si>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</si>
  <si>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</si>
  <si>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</si>
  <si>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</si>
  <si>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</si>
  <si>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</si>
  <si>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</si>
  <si>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</si>
  <si>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</si>
  <si>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</si>
  <si>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</si>
  <si>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</si>
  <si>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</si>
  <si>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</si>
  <si>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</si>
  <si>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</si>
  <si>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</si>
  <si>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</si>
  <si>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</si>
  <si>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</si>
  <si>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</si>
  <si>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</si>
  <si>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</si>
  <si>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</si>
  <si>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</si>
  <si>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</si>
  <si>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</si>
  <si>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</si>
  <si>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</si>
  <si>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</si>
  <si>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</si>
  <si>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</si>
  <si>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</si>
  <si>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</si>
  <si>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</si>
  <si>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</si>
  <si>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</si>
  <si>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</si>
  <si>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</si>
  <si>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</si>
  <si>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</si>
  <si>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</si>
  <si>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</si>
  <si>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</si>
  <si>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</si>
  <si>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</si>
  <si>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</si>
  <si>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</si>
  <si>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</si>
  <si>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</si>
  <si>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</si>
  <si>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</si>
  <si>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</si>
  <si>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</si>
  <si>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</si>
  <si>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</si>
  <si>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</si>
  <si>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</si>
  <si>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</si>
  <si>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</si>
  <si>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</si>
  <si>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</si>
  <si>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</si>
  <si>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</si>
  <si>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</si>
  <si>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</si>
  <si>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</si>
  <si>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</si>
  <si>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</si>
  <si>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</si>
  <si>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</si>
  <si>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</si>
  <si>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</si>
  <si>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</si>
  <si>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</si>
  <si>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</si>
  <si>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</si>
  <si>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</si>
  <si>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</si>
  <si>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</si>
  <si>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</si>
  <si>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</si>
  <si>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</si>
  <si>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</si>
  <si>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</si>
  <si>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</si>
  <si>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</si>
  <si>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</si>
  <si>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</si>
  <si>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</si>
  <si>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</si>
  <si>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</si>
  <si>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</si>
  <si>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</si>
  <si>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</si>
  <si>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</si>
  <si>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</si>
  <si>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</si>
  <si>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</si>
  <si>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</si>
  <si>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</si>
  <si>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</si>
  <si>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</si>
  <si>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</si>
  <si>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</si>
  <si>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</si>
  <si>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</si>
  <si>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</si>
  <si>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</si>
  <si>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</si>
  <si>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</si>
  <si>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</si>
  <si>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</si>
  <si>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</si>
  <si>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</si>
  <si>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</si>
  <si>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</si>
  <si>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</si>
  <si>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</si>
  <si>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</si>
  <si>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</si>
  <si>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</si>
  <si>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</si>
  <si>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</si>
  <si>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</si>
  <si>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</si>
  <si>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</si>
  <si>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</si>
  <si>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</si>
  <si>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</si>
  <si>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</si>
  <si>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</si>
  <si>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</si>
  <si>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</si>
  <si>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</si>
  <si>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</si>
  <si>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</si>
  <si>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</si>
  <si>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</si>
  <si>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</si>
  <si>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</si>
  <si>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</si>
  <si>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</si>
  <si>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</si>
  <si>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</si>
  <si>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</si>
  <si>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</si>
  <si>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</si>
  <si>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</si>
  <si>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</si>
  <si>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</si>
  <si>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</si>
  <si>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</si>
  <si>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</si>
  <si>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</si>
  <si>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</si>
  <si>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</si>
  <si>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</si>
  <si>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</si>
  <si>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</si>
  <si>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</si>
  <si>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</si>
  <si>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</si>
  <si>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</si>
  <si>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</si>
  <si>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</si>
  <si>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</si>
  <si>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</si>
  <si>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</si>
  <si>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</si>
  <si>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</si>
  <si>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</si>
  <si>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</si>
  <si>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</si>
  <si>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</si>
  <si>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</si>
  <si>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</si>
  <si>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</si>
  <si>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</si>
  <si>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</si>
  <si>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</si>
  <si>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</si>
  <si>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</si>
  <si>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</si>
  <si>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</si>
  <si>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</si>
  <si>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</si>
  <si>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</si>
  <si>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</si>
  <si>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</si>
  <si>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</si>
  <si>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</si>
  <si>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</si>
  <si>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</si>
  <si>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</si>
  <si>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</si>
  <si>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</si>
  <si>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</si>
  <si>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</si>
  <si>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</si>
  <si>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</si>
  <si>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</si>
  <si>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</si>
  <si>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</si>
  <si>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</si>
  <si>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</si>
  <si>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</si>
  <si>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</si>
  <si>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</si>
  <si>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</si>
  <si>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</si>
  <si>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</si>
  <si>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</si>
  <si>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</si>
  <si>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</si>
  <si>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</si>
  <si>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</si>
  <si>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</si>
  <si>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</si>
  <si>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</si>
  <si>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</si>
  <si>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</si>
  <si>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</si>
  <si>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</si>
  <si>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</si>
  <si>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</si>
  <si>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</si>
  <si>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</si>
  <si>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</si>
  <si>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</si>
  <si>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</si>
  <si>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</si>
  <si>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</si>
  <si>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</si>
  <si>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</si>
  <si>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</si>
  <si>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</si>
  <si>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</si>
  <si>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</si>
  <si>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</si>
  <si>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</si>
  <si>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</si>
  <si>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</si>
  <si>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</si>
  <si>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</si>
  <si>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</si>
  <si>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</si>
  <si>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</si>
  <si>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</si>
  <si>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</si>
  <si>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</si>
  <si>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</si>
  <si>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</si>
  <si>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</si>
  <si>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</si>
  <si>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</si>
  <si>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</si>
  <si>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</si>
  <si>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</si>
  <si>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</si>
  <si>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</si>
  <si>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</si>
  <si>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</si>
  <si>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</si>
  <si>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</si>
  <si>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</si>
  <si>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</si>
  <si>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</si>
  <si>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</si>
  <si>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</si>
  <si>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</si>
  <si>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</si>
  <si>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</si>
  <si>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</si>
  <si>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</si>
  <si>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</si>
  <si>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</si>
  <si>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</si>
  <si>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</si>
  <si>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</si>
  <si>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</si>
  <si>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</si>
  <si>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</si>
  <si>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</si>
  <si>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</si>
  <si>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</si>
  <si>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</si>
  <si>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</si>
  <si>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</si>
  <si>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</si>
  <si>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</si>
  <si>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</si>
  <si>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</si>
  <si>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</si>
  <si>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</si>
  <si>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</si>
  <si>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</si>
  <si>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</si>
  <si>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</si>
  <si>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</si>
  <si>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</si>
  <si>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</si>
  <si>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</si>
  <si>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</si>
  <si>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</si>
  <si>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</si>
  <si>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</si>
  <si>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</si>
  <si>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</si>
  <si>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</si>
  <si>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</si>
  <si>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</si>
  <si>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</si>
  <si>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</si>
  <si>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</si>
  <si>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</si>
  <si>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</si>
  <si>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</si>
  <si>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</si>
  <si>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</si>
  <si>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</si>
  <si>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</si>
  <si>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</si>
  <si>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</si>
  <si>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</si>
  <si>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</si>
  <si>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</si>
  <si>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</si>
  <si>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</si>
  <si>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</si>
  <si>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</si>
  <si>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</si>
  <si>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</si>
  <si>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</si>
  <si>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</si>
  <si>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</si>
  <si>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</si>
  <si>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</si>
  <si>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</si>
  <si>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</si>
  <si>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</si>
  <si>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</si>
  <si>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</si>
  <si>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</si>
  <si>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</si>
  <si>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</si>
  <si>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</si>
  <si>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</si>
  <si>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</si>
  <si>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</si>
  <si>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</si>
  <si>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</si>
  <si>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</si>
  <si>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</si>
  <si>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</si>
  <si>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</si>
  <si>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</si>
  <si>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</si>
  <si>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</si>
  <si>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</si>
  <si>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</si>
  <si>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</si>
  <si>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</si>
  <si>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</si>
  <si>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</si>
  <si>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</si>
  <si>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</si>
  <si>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</si>
  <si>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</si>
  <si>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</si>
  <si>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</si>
  <si>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</si>
  <si>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</si>
  <si>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</si>
  <si>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</si>
  <si>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</si>
  <si>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</si>
  <si>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</si>
  <si>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</si>
  <si>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</si>
  <si>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</si>
  <si>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</si>
  <si>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</si>
  <si>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</si>
  <si>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</si>
  <si>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</si>
  <si>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</si>
  <si>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</si>
  <si>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</si>
  <si>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</si>
  <si>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</si>
  <si>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</si>
  <si>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</si>
  <si>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</si>
  <si>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</si>
  <si>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</si>
  <si>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</si>
  <si>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</si>
  <si>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</si>
  <si>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</si>
  <si>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</si>
  <si>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</si>
  <si>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</si>
  <si>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</si>
  <si>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</si>
  <si>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</si>
  <si>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</si>
  <si>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</si>
  <si>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</si>
  <si>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</si>
  <si>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</si>
  <si>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</si>
  <si>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</si>
  <si>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</si>
  <si>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</si>
  <si>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</si>
  <si>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</si>
  <si>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</si>
  <si>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</si>
  <si>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</si>
  <si>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</si>
  <si>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</si>
  <si>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</si>
  <si>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</si>
  <si>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</si>
  <si>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</si>
  <si>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</si>
  <si>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</si>
  <si>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</si>
  <si>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</si>
  <si>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</si>
  <si>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</si>
  <si>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</si>
  <si>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</si>
  <si>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</si>
  <si>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</si>
  <si>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</si>
  <si>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</si>
  <si>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</si>
  <si>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</si>
  <si>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</si>
  <si>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</si>
  <si>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</si>
  <si>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</si>
  <si>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</si>
  <si>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</si>
  <si>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</si>
  <si>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</si>
  <si>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</si>
  <si>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</si>
  <si>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</si>
  <si>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</si>
  <si>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</si>
  <si>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</si>
  <si>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</si>
  <si>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</si>
  <si>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</si>
  <si>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</si>
  <si>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</si>
  <si>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</si>
  <si>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</si>
  <si>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</si>
  <si>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</si>
  <si>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</si>
  <si>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</si>
  <si>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</si>
  <si>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</si>
  <si>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</si>
  <si>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</si>
  <si>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</si>
  <si>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</si>
  <si>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</si>
  <si>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</si>
  <si>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</si>
  <si>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</si>
  <si>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</si>
  <si>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</si>
  <si>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</si>
  <si>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</si>
  <si>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</si>
  <si>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</si>
  <si>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</si>
  <si>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</si>
  <si>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</si>
  <si>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</si>
  <si>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</si>
  <si>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</si>
  <si>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</si>
  <si>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</si>
  <si>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</si>
  <si>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</si>
  <si>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</si>
  <si>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</si>
  <si>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</si>
  <si>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</si>
  <si>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</si>
  <si>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</si>
  <si>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</si>
  <si>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</si>
  <si>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</si>
  <si>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</si>
  <si>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</si>
  <si>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</si>
  <si>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</si>
  <si>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</si>
  <si>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</si>
  <si>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</si>
  <si>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</si>
  <si>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</si>
  <si>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</si>
  <si>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</si>
  <si>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</si>
  <si>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</si>
  <si>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</si>
  <si>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</si>
  <si>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</si>
  <si>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</si>
  <si>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</si>
  <si>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</si>
  <si>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</si>
  <si>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</si>
  <si>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</si>
  <si>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</si>
  <si>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</si>
  <si>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</si>
  <si>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</si>
  <si>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</si>
  <si>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</si>
  <si>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</si>
  <si>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</si>
  <si>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</si>
  <si>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</si>
  <si>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</si>
  <si>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</si>
  <si>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</si>
  <si>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</si>
  <si>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</si>
  <si>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</si>
  <si>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</si>
  <si>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</si>
  <si>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</si>
  <si>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</si>
  <si>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</si>
  <si>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</si>
  <si>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</si>
  <si>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</si>
  <si>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</si>
  <si>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</si>
  <si>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</si>
  <si>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</si>
  <si>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</si>
  <si>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</si>
  <si>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</si>
  <si>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</si>
  <si>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</si>
  <si>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</si>
  <si>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</si>
  <si>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</si>
  <si>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</si>
  <si>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</si>
  <si>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</si>
  <si>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</si>
  <si>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</si>
  <si>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</si>
  <si>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</si>
  <si>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</si>
  <si>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</si>
  <si>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</si>
  <si>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</si>
  <si>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</si>
  <si>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</si>
  <si>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</si>
  <si>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</si>
  <si>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</si>
  <si>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</si>
  <si>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</si>
  <si>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</si>
  <si>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</si>
  <si>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</si>
  <si>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</si>
  <si>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</si>
  <si>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</si>
  <si>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</si>
  <si>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</si>
  <si>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</si>
  <si>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</si>
  <si>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</si>
  <si>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</si>
  <si>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</si>
  <si>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</si>
  <si>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</si>
  <si>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</si>
  <si>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</si>
  <si>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</si>
  <si>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</si>
  <si>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</si>
  <si>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</si>
  <si>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</si>
  <si>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</si>
  <si>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</si>
  <si>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</si>
  <si>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</si>
  <si>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</si>
  <si>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</si>
  <si>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</si>
  <si>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</si>
  <si>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</si>
  <si>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</si>
  <si>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</si>
  <si>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</si>
  <si>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</si>
  <si>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</si>
  <si>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</si>
  <si>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</si>
  <si>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</si>
  <si>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</si>
  <si>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</si>
  <si>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</si>
  <si>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</si>
  <si>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</si>
  <si>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</si>
  <si>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</si>
  <si>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</si>
  <si>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</si>
  <si>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</si>
  <si>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</si>
  <si>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</si>
  <si>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</si>
  <si>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</si>
  <si>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</si>
  <si>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</si>
  <si>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</si>
  <si>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</si>
  <si>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</si>
  <si>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</si>
  <si>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</si>
  <si>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</si>
  <si>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</si>
  <si>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</si>
  <si>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</si>
  <si>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</si>
  <si>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</si>
  <si>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</si>
  <si>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</si>
  <si>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</si>
  <si>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</si>
  <si>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</si>
  <si>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</si>
  <si>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</si>
  <si>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</si>
  <si>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</si>
  <si>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</si>
  <si>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</si>
  <si>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</si>
  <si>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</si>
  <si>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</si>
  <si>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</si>
  <si>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</si>
  <si>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</si>
  <si>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</si>
  <si>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</si>
  <si>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</si>
  <si>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</si>
  <si>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</si>
  <si>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</si>
  <si>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</si>
  <si>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</si>
  <si>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</si>
  <si>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</si>
  <si>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</si>
  <si>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</si>
  <si>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</si>
  <si>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</si>
  <si>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</si>
  <si>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</si>
  <si>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</si>
  <si>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</si>
  <si>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</si>
  <si>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</si>
  <si>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</si>
  <si>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</si>
  <si>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</si>
  <si>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</si>
  <si>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</si>
  <si>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</si>
  <si>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</si>
  <si>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</si>
  <si>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</si>
  <si>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</si>
  <si>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</si>
  <si>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</si>
  <si>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</si>
  <si>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</si>
  <si>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</si>
  <si>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</si>
  <si>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</si>
  <si>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</si>
  <si>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</si>
  <si>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</si>
  <si>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</si>
  <si>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</si>
  <si>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</si>
  <si>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</si>
  <si>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</si>
  <si>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</si>
  <si>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</si>
  <si>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</si>
  <si>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</si>
  <si>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</si>
  <si>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</si>
  <si>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</si>
  <si>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</si>
  <si>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</si>
  <si>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</si>
  <si>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</si>
  <si>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</si>
  <si>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</si>
  <si>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</si>
  <si>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</si>
  <si>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</si>
  <si>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</si>
  <si>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</si>
  <si>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</si>
  <si>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</si>
  <si>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</si>
  <si>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</si>
  <si>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</si>
  <si>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</si>
  <si>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</si>
  <si>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</si>
  <si>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</si>
  <si>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</si>
  <si>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</si>
  <si>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</si>
  <si>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</si>
  <si>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</si>
  <si>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</si>
  <si>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</si>
  <si>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</si>
  <si>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</si>
  <si>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</si>
  <si>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</si>
  <si>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</si>
  <si>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</si>
  <si>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</si>
  <si>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</si>
  <si>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</si>
  <si>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</si>
  <si>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</si>
  <si>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</si>
  <si>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</si>
  <si>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</si>
  <si>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</si>
  <si>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</si>
  <si>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</si>
  <si>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</si>
  <si>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</si>
  <si>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</si>
  <si>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</si>
  <si>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</si>
  <si>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</si>
  <si>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</si>
  <si>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</si>
  <si>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</si>
  <si>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</si>
  <si>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</si>
  <si>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</si>
  <si>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</si>
  <si>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</si>
  <si>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</si>
  <si>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</si>
  <si>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</si>
  <si>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</si>
  <si>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</si>
  <si>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</si>
  <si>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</si>
  <si>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</si>
  <si>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</si>
  <si>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</si>
  <si>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</si>
  <si>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</si>
  <si>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</si>
  <si>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</si>
  <si>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</si>
  <si>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</si>
  <si>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</si>
  <si>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</si>
  <si>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</si>
  <si>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</si>
  <si>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</si>
  <si>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</si>
  <si>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</si>
  <si>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</si>
  <si>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</si>
  <si>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</si>
  <si>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</si>
  <si>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</si>
  <si>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</si>
  <si>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</si>
  <si>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</si>
  <si>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</si>
  <si>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</si>
  <si>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</si>
  <si>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</si>
  <si>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</si>
  <si>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</si>
  <si>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</si>
  <si>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</si>
  <si>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</si>
  <si>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</si>
  <si>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</si>
  <si>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</si>
  <si>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</si>
  <si>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</si>
  <si>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</si>
  <si>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</si>
  <si>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</si>
  <si>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</si>
  <si>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</si>
  <si>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</si>
  <si>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</si>
  <si>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</si>
  <si>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</si>
  <si>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</si>
  <si>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</si>
  <si>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</si>
  <si>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</si>
  <si>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</si>
  <si>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</si>
  <si>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</si>
  <si>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</si>
  <si>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</si>
  <si>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</si>
  <si>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</si>
  <si>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</si>
  <si>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</si>
  <si>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</si>
  <si>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</si>
  <si>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</si>
  <si>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</si>
  <si>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</si>
  <si>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</si>
  <si>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</si>
  <si>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</si>
  <si>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</si>
  <si>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</si>
  <si>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</si>
  <si>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</si>
  <si>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</si>
  <si>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</si>
  <si>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</si>
  <si>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</si>
  <si>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</si>
  <si>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</si>
  <si>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</si>
  <si>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</si>
  <si>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</si>
  <si>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</si>
  <si>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</si>
  <si>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</si>
  <si>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</si>
  <si>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</si>
  <si>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</si>
  <si>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</si>
  <si>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</si>
  <si>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</si>
  <si>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</si>
  <si>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</si>
  <si>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</si>
  <si>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</si>
  <si>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</si>
  <si>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</si>
  <si>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</si>
  <si>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</si>
  <si>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</si>
  <si>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</si>
  <si>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</si>
  <si>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</si>
  <si>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</si>
  <si>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</si>
  <si>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</si>
  <si>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</si>
  <si>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</si>
  <si>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</si>
  <si>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</si>
  <si>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</si>
  <si>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</si>
  <si>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</si>
  <si>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</si>
  <si>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</si>
  <si>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</si>
  <si>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</si>
  <si>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</si>
  <si>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</si>
  <si>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</si>
  <si>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</si>
  <si>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</si>
  <si>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</si>
  <si>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</si>
  <si>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</si>
  <si>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</si>
  <si>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</si>
  <si>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</si>
  <si>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</si>
  <si>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</si>
  <si>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</si>
  <si>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</si>
  <si>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</si>
  <si>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</si>
  <si>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</si>
  <si>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</si>
  <si>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</si>
  <si>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</si>
  <si>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</si>
  <si>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</si>
  <si>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</si>
  <si>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</si>
  <si>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</si>
  <si>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</si>
  <si>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</si>
  <si>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</si>
  <si>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</si>
  <si>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</si>
  <si>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</si>
  <si>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</si>
  <si>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</si>
  <si>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</si>
  <si>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</si>
  <si>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</si>
  <si>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</si>
  <si>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</si>
  <si>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</si>
  <si>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</si>
  <si>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</si>
  <si>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</si>
  <si>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</si>
  <si>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</si>
  <si>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</si>
  <si>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</si>
  <si>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</si>
  <si>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</si>
  <si>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</si>
  <si>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</si>
  <si>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</si>
  <si>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</si>
  <si>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</si>
  <si>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</si>
  <si>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</si>
  <si>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</si>
  <si>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</si>
  <si>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</si>
  <si>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</si>
  <si>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</si>
  <si>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</si>
  <si>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</si>
  <si>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</si>
  <si>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</si>
  <si>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</si>
  <si>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</si>
  <si>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</si>
  <si>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</si>
  <si>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</si>
  <si>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</si>
  <si>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</si>
  <si>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</si>
  <si>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</si>
  <si>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</si>
  <si>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</si>
  <si>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</si>
  <si>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</si>
  <si>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</si>
  <si>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</si>
  <si>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</si>
  <si>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</si>
  <si>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</si>
  <si>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</si>
  <si>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</si>
  <si>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</si>
  <si>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</si>
  <si>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</si>
  <si>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</si>
  <si>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</si>
  <si>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</si>
  <si>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</si>
  <si>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</si>
  <si>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</si>
  <si>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</si>
  <si>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</si>
  <si>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</si>
  <si>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</si>
  <si>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</si>
  <si>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</si>
  <si>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</si>
  <si>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</si>
  <si>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</si>
  <si>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</si>
  <si>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</si>
  <si>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</si>
  <si>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</si>
  <si>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</si>
  <si>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</si>
  <si>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</si>
  <si>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</si>
  <si>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</si>
  <si>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</si>
  <si>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</si>
  <si>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</si>
  <si>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</si>
  <si>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</si>
  <si>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</si>
  <si>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</si>
  <si>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</si>
  <si>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</si>
  <si>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</si>
  <si>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</si>
  <si>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</si>
  <si>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</si>
  <si>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</si>
  <si>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</si>
  <si>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</si>
  <si>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</si>
  <si>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</si>
  <si>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</si>
  <si>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</si>
  <si>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</si>
  <si>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</si>
  <si>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</si>
  <si>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</si>
  <si>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</si>
  <si>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</si>
  <si>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</si>
  <si>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</si>
  <si>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</si>
  <si>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</si>
  <si>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</si>
  <si>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</si>
  <si>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</si>
  <si>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</si>
  <si>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</si>
  <si>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</si>
  <si>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</si>
  <si>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</si>
  <si>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</si>
  <si>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</si>
  <si>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</si>
  <si>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</si>
  <si>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</si>
  <si>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</si>
  <si>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</si>
  <si>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</si>
  <si>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</si>
  <si>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</si>
  <si>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</si>
  <si>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</si>
  <si>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</si>
  <si>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</si>
  <si>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</si>
  <si>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</si>
  <si>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</si>
  <si>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</si>
  <si>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</si>
  <si>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</si>
  <si>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</si>
  <si>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</si>
  <si>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</si>
  <si>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</si>
  <si>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</si>
  <si>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</si>
  <si>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</si>
  <si>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</si>
  <si>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</si>
  <si>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</si>
  <si>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</si>
  <si>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</si>
  <si>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</si>
  <si>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</si>
  <si>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</si>
  <si>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</si>
  <si>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</si>
  <si>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</si>
  <si>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</si>
  <si>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</si>
  <si>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</si>
  <si>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</si>
  <si>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</si>
  <si>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</si>
  <si>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</si>
  <si>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</si>
  <si>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</si>
  <si>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</si>
  <si>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</si>
  <si>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</si>
  <si>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</si>
  <si>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</si>
  <si>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</si>
  <si>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</si>
  <si>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</si>
  <si>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</si>
  <si>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</si>
  <si>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</si>
  <si>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</si>
  <si>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</si>
  <si>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</si>
  <si>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</si>
  <si>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</si>
  <si>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</si>
  <si>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</si>
  <si>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</si>
  <si>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</si>
  <si>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</si>
  <si>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</si>
  <si>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</si>
  <si>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</si>
  <si>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</si>
  <si>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</si>
  <si>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</si>
  <si>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</si>
  <si>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</si>
  <si>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</si>
  <si>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</si>
  <si>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</si>
  <si>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</si>
  <si>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</si>
  <si>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</si>
  <si>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</si>
  <si>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</si>
  <si>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</si>
  <si>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</si>
  <si>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</si>
  <si>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</si>
  <si>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</si>
  <si>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</si>
  <si>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</si>
  <si>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</si>
  <si>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</si>
  <si>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</si>
  <si>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</si>
  <si>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</si>
  <si>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</si>
  <si>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</si>
  <si>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</si>
  <si>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</si>
  <si>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</si>
  <si>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</si>
  <si>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</si>
  <si>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</si>
  <si>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</si>
  <si>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</si>
  <si>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</si>
  <si>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</si>
  <si>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</si>
  <si>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</si>
  <si>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</si>
  <si>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</si>
  <si>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</si>
  <si>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</si>
  <si>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</si>
  <si>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</si>
  <si>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</si>
  <si>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</si>
  <si>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</si>
  <si>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</si>
  <si>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</si>
  <si>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</si>
  <si>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</si>
  <si>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</si>
  <si>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</si>
  <si>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</si>
  <si>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</si>
  <si>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</si>
  <si>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</si>
  <si>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</si>
  <si>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</si>
  <si>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</si>
  <si>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</si>
  <si>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</si>
  <si>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</si>
  <si>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</si>
  <si>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</si>
  <si>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</si>
  <si>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</si>
  <si>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</si>
  <si>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</si>
  <si>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</si>
  <si>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</si>
  <si>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</si>
  <si>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</si>
  <si>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</si>
  <si>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</si>
  <si>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</si>
  <si>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</si>
  <si>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</si>
  <si>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</si>
  <si>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</si>
  <si>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</si>
  <si>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</si>
  <si>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</si>
  <si>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</si>
  <si>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</si>
  <si>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</si>
  <si>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</si>
  <si>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</si>
  <si>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</si>
  <si>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</si>
  <si>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</si>
  <si>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</si>
  <si>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</si>
  <si>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</si>
  <si>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</si>
  <si>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</si>
  <si>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</si>
  <si>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</si>
  <si>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</si>
  <si>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</si>
  <si>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</si>
  <si>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</si>
  <si>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</si>
  <si>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</si>
  <si>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</si>
  <si>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</si>
  <si>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</si>
  <si>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</si>
  <si>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</si>
  <si>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</si>
  <si>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</si>
  <si>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</si>
  <si>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</si>
  <si>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</si>
  <si>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</si>
  <si>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</si>
  <si>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</si>
  <si>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</si>
  <si>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</si>
  <si>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</si>
  <si>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</si>
  <si>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</si>
  <si>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</si>
  <si>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</si>
  <si>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</si>
  <si>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</si>
  <si>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</si>
  <si>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</si>
  <si>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</si>
  <si>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</si>
  <si>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</si>
  <si>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</si>
  <si>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</si>
  <si>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</si>
  <si>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</si>
  <si>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</si>
  <si>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</si>
  <si>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</si>
  <si>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</si>
  <si>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</si>
  <si>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</si>
  <si>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</si>
  <si>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</si>
  <si>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</si>
  <si>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</si>
  <si>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</si>
  <si>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</si>
  <si>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</si>
  <si>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</si>
  <si>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</si>
  <si>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</si>
  <si>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</si>
  <si>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</si>
  <si>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</si>
  <si>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</si>
  <si>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</si>
  <si>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</si>
  <si>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</si>
  <si>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</si>
  <si>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</si>
  <si>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</si>
  <si>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</si>
  <si>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</si>
  <si>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</si>
  <si>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</si>
  <si>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</si>
  <si>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</si>
  <si>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</si>
  <si>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</si>
  <si>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</si>
  <si>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</si>
  <si>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</si>
  <si>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</si>
  <si>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</si>
  <si>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</si>
  <si>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</si>
  <si>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</si>
  <si>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</si>
  <si>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</si>
  <si>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</si>
  <si>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</si>
  <si>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</si>
  <si>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</si>
  <si>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</si>
  <si>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</si>
  <si>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</si>
  <si>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</si>
  <si>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</si>
  <si>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</si>
  <si>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</si>
  <si>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</si>
  <si>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</si>
  <si>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</si>
  <si>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</si>
  <si>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</si>
  <si>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</si>
  <si>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</si>
  <si>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</si>
  <si>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</si>
  <si>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</si>
  <si>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</si>
  <si>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</si>
  <si>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</si>
  <si>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</si>
  <si>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</si>
  <si>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</si>
  <si>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</si>
  <si>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</si>
  <si>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</si>
  <si>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</si>
  <si>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</si>
  <si>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</si>
  <si>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</si>
  <si>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</si>
  <si>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</si>
  <si>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</si>
  <si>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</si>
  <si>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</si>
  <si>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</si>
  <si>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</si>
  <si>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</si>
  <si>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</si>
  <si>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</si>
  <si>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</si>
  <si>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</si>
  <si>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</si>
  <si>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</si>
  <si>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</si>
  <si>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</si>
  <si>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</si>
  <si>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</si>
  <si>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</si>
  <si>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</si>
  <si>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</si>
  <si>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</si>
  <si>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</si>
  <si>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</si>
  <si>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</si>
  <si>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</si>
  <si>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</si>
  <si>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</si>
  <si>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</si>
  <si>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</si>
  <si>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</si>
  <si>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</si>
  <si>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</si>
  <si>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</si>
  <si>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</si>
  <si>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</si>
  <si>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</si>
  <si>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</si>
  <si>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</si>
  <si>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</si>
  <si>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</si>
  <si>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</si>
  <si>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</si>
  <si>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</si>
  <si>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</si>
  <si>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</si>
  <si>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</si>
  <si>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</si>
  <si>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</si>
  <si>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</si>
  <si>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</si>
  <si>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</si>
  <si>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</si>
  <si>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</si>
  <si>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</si>
  <si>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</si>
  <si>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</si>
  <si>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</si>
  <si>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</si>
  <si>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</si>
  <si>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</si>
  <si>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</si>
  <si>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</si>
  <si>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</si>
  <si>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</si>
  <si>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</si>
  <si>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</si>
  <si>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</si>
  <si>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</si>
  <si>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</si>
  <si>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</si>
  <si>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</si>
  <si>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</si>
  <si>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</si>
  <si>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</si>
  <si>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</si>
  <si>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</si>
  <si>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</si>
  <si>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</si>
  <si>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</si>
  <si>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</si>
  <si>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</si>
  <si>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</si>
  <si>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</si>
  <si>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</si>
  <si>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</si>
  <si>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</si>
  <si>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</si>
  <si>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</si>
  <si>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</si>
  <si>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</si>
  <si>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</si>
  <si>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</si>
  <si>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</si>
  <si>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</si>
  <si>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</si>
  <si>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</si>
  <si>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</si>
  <si>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</si>
  <si>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</si>
  <si>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</si>
  <si>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</si>
  <si>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</si>
  <si>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</si>
  <si>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</si>
  <si>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</si>
  <si>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</si>
  <si>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</si>
  <si>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</si>
  <si>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</si>
  <si>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</si>
  <si>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</si>
  <si>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</si>
  <si>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</si>
  <si>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</si>
  <si>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</si>
  <si>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</si>
  <si>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</si>
  <si>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</si>
  <si>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</si>
  <si>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</si>
  <si>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</si>
  <si>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</si>
  <si>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</si>
  <si>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</si>
  <si>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</si>
  <si>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</si>
  <si>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</si>
  <si>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</si>
  <si>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</si>
  <si>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</si>
  <si>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</si>
  <si>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</si>
  <si>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</si>
  <si>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</si>
  <si>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</si>
  <si>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</si>
  <si>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</si>
  <si>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</si>
  <si>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</si>
  <si>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</si>
  <si>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</si>
  <si>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</si>
  <si>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</si>
  <si>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</si>
  <si>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</si>
  <si>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</si>
  <si>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</si>
  <si>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</si>
  <si>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</si>
  <si>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</si>
  <si>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</si>
  <si>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</si>
  <si>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</si>
  <si>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</si>
  <si>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</si>
  <si>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</si>
  <si>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</si>
  <si>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</si>
  <si>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</si>
  <si>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</si>
  <si>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</si>
  <si>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</si>
  <si>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</si>
  <si>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</si>
  <si>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</si>
  <si>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</si>
  <si>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</si>
  <si>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</si>
  <si>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</si>
  <si>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</si>
  <si>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</si>
  <si>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</si>
  <si>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</si>
  <si>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</si>
  <si>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</si>
  <si>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</si>
  <si>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</si>
  <si>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</si>
  <si>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</si>
  <si>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</si>
  <si>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</si>
  <si>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</si>
  <si>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</si>
  <si>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</si>
  <si>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</si>
  <si>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</si>
  <si>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</si>
  <si>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</si>
  <si>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</si>
  <si>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</si>
  <si>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</si>
  <si>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</si>
  <si>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</si>
  <si>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</si>
  <si>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</si>
  <si>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</si>
  <si>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</si>
  <si>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</si>
  <si>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</si>
  <si>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</si>
  <si>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</si>
  <si>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</si>
  <si>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</si>
  <si>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</si>
  <si>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</si>
  <si>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</si>
  <si>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</si>
  <si>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</si>
  <si>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</si>
  <si>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</si>
  <si>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</si>
  <si>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</si>
  <si>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</si>
  <si>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</si>
  <si>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</si>
  <si>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</si>
  <si>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</si>
  <si>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</si>
  <si>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</si>
  <si>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</si>
  <si>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</si>
  <si>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</si>
  <si>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</si>
  <si>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</si>
  <si>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</si>
  <si>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</si>
  <si>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</si>
  <si>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</si>
  <si>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</si>
  <si>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</si>
  <si>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</si>
  <si>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</si>
  <si>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</si>
  <si>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</si>
  <si>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</si>
  <si>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</si>
  <si>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</si>
  <si>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</si>
  <si>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</si>
  <si>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</si>
  <si>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</si>
  <si>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</si>
  <si>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</si>
  <si>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</si>
  <si>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</si>
  <si>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</si>
  <si>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</si>
  <si>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</si>
  <si>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</si>
  <si>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</si>
  <si>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</si>
  <si>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</si>
  <si>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</si>
  <si>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</si>
  <si>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</si>
  <si>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</si>
  <si>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</si>
  <si>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</si>
  <si>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</si>
  <si>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</si>
  <si>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</si>
  <si>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</si>
  <si>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</si>
  <si>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</si>
  <si>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</si>
  <si>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</si>
  <si>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</si>
  <si>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</si>
  <si>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</si>
  <si>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</si>
  <si>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</si>
  <si>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</si>
  <si>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</si>
  <si>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</si>
  <si>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</si>
  <si>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</si>
  <si>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</si>
  <si>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</si>
  <si>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</si>
  <si>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</si>
  <si>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</si>
  <si>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</si>
  <si>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</si>
  <si>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</si>
  <si>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</si>
  <si>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</si>
  <si>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</si>
  <si>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</si>
  <si>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</si>
  <si>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</si>
  <si>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</si>
  <si>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</si>
  <si>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</si>
  <si>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</si>
  <si>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</si>
  <si>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</si>
  <si>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</si>
  <si>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</si>
  <si>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</si>
  <si>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</si>
  <si>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</si>
  <si>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</si>
  <si>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</si>
  <si>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</si>
  <si>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</si>
  <si>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</si>
  <si>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</si>
  <si>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</si>
  <si>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</si>
  <si>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</si>
  <si>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</si>
  <si>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</si>
  <si>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</si>
  <si>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</si>
  <si>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</si>
  <si>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</si>
  <si>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</si>
  <si>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</si>
  <si>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</si>
  <si>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</si>
  <si>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</si>
  <si>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</si>
  <si>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</si>
  <si>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</si>
  <si>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</si>
  <si>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</si>
  <si>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</si>
  <si>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</si>
  <si>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</si>
  <si>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</si>
  <si>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</si>
  <si>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</si>
  <si>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</si>
  <si>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</si>
  <si>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</si>
  <si>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</si>
  <si>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</si>
  <si>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</si>
  <si>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</si>
  <si>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</si>
  <si>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</si>
  <si>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</si>
  <si>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</si>
  <si>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</si>
  <si>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</si>
  <si>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</si>
  <si>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</si>
  <si>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</si>
  <si>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</si>
  <si>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</si>
  <si>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</si>
  <si>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</si>
  <si>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</si>
  <si>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</si>
  <si>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</si>
  <si>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</si>
  <si>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</si>
  <si>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</si>
  <si>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</si>
  <si>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</si>
  <si>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</si>
  <si>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</si>
  <si>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</si>
  <si>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</si>
  <si>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</si>
  <si>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</si>
  <si>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</si>
  <si>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</si>
  <si>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</si>
  <si>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</si>
  <si>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</si>
  <si>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</si>
  <si>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</si>
  <si>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</si>
  <si>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</si>
  <si>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</si>
  <si>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</si>
  <si>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</si>
  <si>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</si>
  <si>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</si>
  <si>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</si>
  <si>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</si>
  <si>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</si>
  <si>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</si>
  <si>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</si>
  <si>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</si>
  <si>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</si>
  <si>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</si>
  <si>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</si>
  <si>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</si>
  <si>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</si>
  <si>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</si>
  <si>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</si>
  <si>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</si>
  <si>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</si>
  <si>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</si>
  <si>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</si>
  <si>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</si>
  <si>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</si>
  <si>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</si>
  <si>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</si>
  <si>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</si>
  <si>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</si>
  <si>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</si>
  <si>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</si>
  <si>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</si>
  <si>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</si>
  <si>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</si>
  <si>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</si>
  <si>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</si>
  <si>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</si>
  <si>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</si>
  <si>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</si>
  <si>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</si>
  <si>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</si>
  <si>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</si>
  <si>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</si>
  <si>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</si>
  <si>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</si>
  <si>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</si>
  <si>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</si>
  <si>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</si>
  <si>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</si>
  <si>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</si>
  <si>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</si>
  <si>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</si>
  <si>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</si>
  <si>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</si>
  <si>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</si>
  <si>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</si>
  <si>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</si>
  <si>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</si>
  <si>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</si>
  <si>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</si>
  <si>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</si>
  <si>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</si>
  <si>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</si>
  <si>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</si>
  <si>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</si>
  <si>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</si>
  <si>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</si>
  <si>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</si>
  <si>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</si>
  <si>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</si>
  <si>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</si>
  <si>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</si>
  <si>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</si>
  <si>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</si>
  <si>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</si>
  <si>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</si>
  <si>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</si>
  <si>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</si>
  <si>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</si>
  <si>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</si>
  <si>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</si>
  <si>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</si>
  <si>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</si>
  <si>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</si>
  <si>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</si>
  <si>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</si>
  <si>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</si>
  <si>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</si>
  <si>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</si>
  <si>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</si>
  <si>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</si>
  <si>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</si>
  <si>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</si>
  <si>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</si>
  <si>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</si>
  <si>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</si>
  <si>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</si>
  <si>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</si>
  <si>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</si>
  <si>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</si>
  <si>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</si>
  <si>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</si>
  <si>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</si>
  <si>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</si>
  <si>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</si>
  <si>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</si>
  <si>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</si>
  <si>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</si>
  <si>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</si>
  <si>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</si>
  <si>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</si>
  <si>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</si>
  <si>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</si>
  <si>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</si>
  <si>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</si>
  <si>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</si>
  <si>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</si>
  <si>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</si>
  <si>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</si>
  <si>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</si>
  <si>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</si>
  <si>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</si>
  <si>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</si>
  <si>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</si>
  <si>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</si>
  <si>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</si>
  <si>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</si>
  <si>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</si>
  <si>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</si>
  <si>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</si>
  <si>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</si>
  <si>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</si>
  <si>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</si>
  <si>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</si>
  <si>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</si>
  <si>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</si>
  <si>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</si>
  <si>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</si>
  <si>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</si>
  <si>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</si>
  <si>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</si>
  <si>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</si>
  <si>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</si>
  <si>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</si>
  <si>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</si>
  <si>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</si>
  <si>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</si>
  <si>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</si>
  <si>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</si>
  <si>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</si>
  <si>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</si>
  <si>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</si>
  <si>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</si>
  <si>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</si>
  <si>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</si>
  <si>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</si>
  <si>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</si>
  <si>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</si>
  <si>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</si>
  <si>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</si>
  <si>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</si>
  <si>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</si>
  <si>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</si>
  <si>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</si>
  <si>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</si>
  <si>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</si>
  <si>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</si>
  <si>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</si>
  <si>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</si>
  <si>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</si>
  <si>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</si>
  <si>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</si>
  <si>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</si>
  <si>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</si>
  <si>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</si>
  <si>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</si>
  <si>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</si>
  <si>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</si>
  <si>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</si>
  <si>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</si>
  <si>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</si>
  <si>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</si>
  <si>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</si>
  <si>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</si>
  <si>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</si>
  <si>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</si>
  <si>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</si>
  <si>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</si>
  <si>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</si>
  <si>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</si>
  <si>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</si>
  <si>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</si>
  <si>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</si>
  <si>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</si>
  <si>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</si>
  <si>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</si>
  <si>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</si>
  <si>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</si>
  <si>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</si>
  <si>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</si>
  <si>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</si>
  <si>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</si>
  <si>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</si>
  <si>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</si>
  <si>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</si>
  <si>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</si>
  <si>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</si>
  <si>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</si>
  <si>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</si>
  <si>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</si>
  <si>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</si>
  <si>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</si>
  <si>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</si>
  <si>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</si>
  <si>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</si>
  <si>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</si>
  <si>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</si>
  <si>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</si>
  <si>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</si>
  <si>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</si>
  <si>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</si>
  <si>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</si>
  <si>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</si>
  <si>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</si>
  <si>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</si>
  <si>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</si>
  <si>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</si>
  <si>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</si>
  <si>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</si>
  <si>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</si>
  <si>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</si>
  <si>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</si>
  <si>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</si>
  <si>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</si>
  <si>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</si>
  <si>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</si>
  <si>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</si>
  <si>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</si>
  <si>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</si>
  <si>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</si>
  <si>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</si>
  <si>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</si>
  <si>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</si>
  <si>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</si>
  <si>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</si>
  <si>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</si>
  <si>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</si>
  <si>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</si>
  <si>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</si>
  <si>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</si>
  <si>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</si>
  <si>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</si>
  <si>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</si>
  <si>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</si>
  <si>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</si>
  <si>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</si>
  <si>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</si>
  <si>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</si>
  <si>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</si>
  <si>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</si>
  <si>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</si>
  <si>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</si>
  <si>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</si>
  <si>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</si>
  <si>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</si>
  <si>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</si>
  <si>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</si>
  <si>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</si>
  <si>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</si>
  <si>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</si>
  <si>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</si>
  <si>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</si>
  <si>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</si>
  <si>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</si>
  <si>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</si>
  <si>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</si>
  <si>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</si>
  <si>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</si>
  <si>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</si>
  <si>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</si>
  <si>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</si>
  <si>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</si>
  <si>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</si>
  <si>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</si>
  <si>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</si>
  <si>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</si>
  <si>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</si>
  <si>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</si>
  <si>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</si>
  <si>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</si>
  <si>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</si>
  <si>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</si>
  <si>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</si>
  <si>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</si>
  <si>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</si>
  <si>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</si>
  <si>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</si>
  <si>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</si>
  <si>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</si>
  <si>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</si>
  <si>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</si>
  <si>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</si>
  <si>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</si>
  <si>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</si>
  <si>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</si>
  <si>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</si>
  <si>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</si>
  <si>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</si>
  <si>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</si>
  <si>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</si>
  <si>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</si>
  <si>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</si>
  <si>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</si>
  <si>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</si>
  <si>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</si>
  <si>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</si>
  <si>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</si>
  <si>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</si>
  <si>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</si>
  <si>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</si>
  <si>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</si>
  <si>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</si>
  <si>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</si>
  <si>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</si>
  <si>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</si>
  <si>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</si>
  <si>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</si>
  <si>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</si>
  <si>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</si>
  <si>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</si>
  <si>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</si>
  <si>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</si>
  <si>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</si>
  <si>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</si>
  <si>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</si>
  <si>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</si>
  <si>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</si>
  <si>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</si>
  <si>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</si>
  <si>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</si>
  <si>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</si>
  <si>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</si>
  <si>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</si>
  <si>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</si>
  <si>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</si>
  <si>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</si>
  <si>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</si>
  <si>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</si>
  <si>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</si>
  <si>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</si>
  <si>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</si>
  <si>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</si>
  <si>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</si>
  <si>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</si>
  <si>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</si>
  <si>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</si>
  <si>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</si>
  <si>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</si>
  <si>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</si>
  <si>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</si>
  <si>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</si>
  <si>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</si>
  <si>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</si>
  <si>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</si>
  <si>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</si>
  <si>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</si>
  <si>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</si>
  <si>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</si>
  <si>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</si>
  <si>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</si>
  <si>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</si>
  <si>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</si>
  <si>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</si>
  <si>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</si>
  <si>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</si>
  <si>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</si>
  <si>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</si>
  <si>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</si>
  <si>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</si>
  <si>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</si>
  <si>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</si>
  <si>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</si>
  <si>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</si>
  <si>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</si>
  <si>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</si>
  <si>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</si>
  <si>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</si>
  <si>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</si>
  <si>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</si>
  <si>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</si>
  <si>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</si>
  <si>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</si>
  <si>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</si>
  <si>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</si>
  <si>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</si>
  <si>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</si>
  <si>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</si>
  <si>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</si>
  <si>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</si>
  <si>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</si>
  <si>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</si>
  <si>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</si>
  <si>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</si>
  <si>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</si>
  <si>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</si>
  <si>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</si>
  <si>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</si>
  <si>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</si>
  <si>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</si>
  <si>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</si>
  <si>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</si>
  <si>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</si>
  <si>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</si>
  <si>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</si>
  <si>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</si>
  <si>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</si>
  <si>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</si>
  <si>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</si>
  <si>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</si>
  <si>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</si>
  <si>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</si>
  <si>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</si>
  <si>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</si>
  <si>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</si>
  <si>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</si>
  <si>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</si>
  <si>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</si>
  <si>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</si>
  <si>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</si>
  <si>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</si>
  <si>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</si>
  <si>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</si>
  <si>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</si>
  <si>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</si>
  <si>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</si>
  <si>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</si>
  <si>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</si>
  <si>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</si>
  <si>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</si>
  <si>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</si>
  <si>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</si>
  <si>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</si>
  <si>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</si>
  <si>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</si>
  <si>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</si>
  <si>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</si>
  <si>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</si>
  <si>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</si>
  <si>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</si>
  <si>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</si>
  <si>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</si>
  <si>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</si>
  <si>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</si>
  <si>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</si>
  <si>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</si>
  <si>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</si>
  <si>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</si>
  <si>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</si>
  <si>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</si>
  <si>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</si>
  <si>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</si>
  <si>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</si>
  <si>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</si>
  <si>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</si>
  <si>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</si>
  <si>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</si>
  <si>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</si>
  <si>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</si>
  <si>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</si>
  <si>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</si>
  <si>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</si>
  <si>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</si>
  <si>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</si>
  <si>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</si>
  <si>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</si>
  <si>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</si>
  <si>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</si>
  <si>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</si>
  <si>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</si>
  <si>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</si>
  <si>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</si>
  <si>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</si>
  <si>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</si>
  <si>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</si>
  <si>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</si>
  <si>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</si>
  <si>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</si>
  <si>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</si>
  <si>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</si>
  <si>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</si>
  <si>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</si>
  <si>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</si>
  <si>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</si>
  <si>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</si>
  <si>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</si>
  <si>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</si>
  <si>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</si>
  <si>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</si>
  <si>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</si>
  <si>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</si>
  <si>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</si>
  <si>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</si>
  <si>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</si>
  <si>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</si>
  <si>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</si>
  <si>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</si>
  <si>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</si>
  <si>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</si>
  <si>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</si>
  <si>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</si>
  <si>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</si>
  <si>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</si>
  <si>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</si>
  <si>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</si>
  <si>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</si>
  <si>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</si>
  <si>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</si>
  <si>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</si>
  <si>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</si>
  <si>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</si>
  <si>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</si>
  <si>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</si>
  <si>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</si>
  <si>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</si>
  <si>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</si>
  <si>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</si>
  <si>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</si>
  <si>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</si>
  <si>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</si>
  <si>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</si>
  <si>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</si>
  <si>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</si>
  <si>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</si>
  <si>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</si>
  <si>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</si>
  <si>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</si>
  <si>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</si>
  <si>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</si>
  <si>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</si>
  <si>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</si>
  <si>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</si>
  <si>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</si>
  <si>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</si>
  <si>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</si>
  <si>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</si>
  <si>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</si>
  <si>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</si>
  <si>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</si>
  <si>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</si>
  <si>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</si>
  <si>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</si>
  <si>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</si>
  <si>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</si>
  <si>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</si>
  <si>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</si>
  <si>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</si>
  <si>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</si>
  <si>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</si>
  <si>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</si>
  <si>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</si>
  <si>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</si>
  <si>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</si>
  <si>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</si>
  <si>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</si>
  <si>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</si>
  <si>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</si>
  <si>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</si>
  <si>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</si>
  <si>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</si>
  <si>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</si>
  <si>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</si>
  <si>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</si>
  <si>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</si>
  <si>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</si>
  <si>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</si>
  <si>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</si>
  <si>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</si>
  <si>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</si>
  <si>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</si>
  <si>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</si>
  <si>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</si>
  <si>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</si>
  <si>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</si>
  <si>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</si>
  <si>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</si>
  <si>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</si>
  <si>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</si>
  <si>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</si>
  <si>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</si>
  <si>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</si>
  <si>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</si>
  <si>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</si>
  <si>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</si>
  <si>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</si>
  <si>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</si>
  <si>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</si>
  <si>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</si>
  <si>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</si>
  <si>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</si>
  <si>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</si>
  <si>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</si>
  <si>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</si>
  <si>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</si>
  <si>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</si>
  <si>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</si>
  <si>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</si>
  <si>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</si>
  <si>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</si>
  <si>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</si>
  <si>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</si>
  <si>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</si>
  <si>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</si>
  <si>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</si>
  <si>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</si>
  <si>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</si>
  <si>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</si>
  <si>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</si>
  <si>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</si>
  <si>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</si>
  <si>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</si>
  <si>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</si>
  <si>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</si>
  <si>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</si>
  <si>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</si>
  <si>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</si>
  <si>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</si>
  <si>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</si>
  <si>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</si>
  <si>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</si>
  <si>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</si>
  <si>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</si>
  <si>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</si>
  <si>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</si>
  <si>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</si>
  <si>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</si>
  <si>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</si>
  <si>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</si>
  <si>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</si>
  <si>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</si>
  <si>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</si>
  <si>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</si>
  <si>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</si>
  <si>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</si>
  <si>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</si>
  <si>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</si>
  <si>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</si>
  <si>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</si>
  <si>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</si>
  <si>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</si>
  <si>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</si>
  <si>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</si>
  <si>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</si>
  <si>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</si>
  <si>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</si>
  <si>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</si>
  <si>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</si>
  <si>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</si>
  <si>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</si>
  <si>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</si>
  <si>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</si>
  <si>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</si>
  <si>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</si>
  <si>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</si>
  <si>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</si>
  <si>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</si>
  <si>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</si>
  <si>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</si>
  <si>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</si>
  <si>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</si>
  <si>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</si>
  <si>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</si>
  <si>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</si>
  <si>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</si>
  <si>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</si>
  <si>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</si>
  <si>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</si>
  <si>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</si>
  <si>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</si>
  <si>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</si>
  <si>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</si>
  <si>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</si>
  <si>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</si>
  <si>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</si>
  <si>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</si>
  <si>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</si>
  <si>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</si>
  <si>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</si>
  <si>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</si>
  <si>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</si>
  <si>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</si>
  <si>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</si>
  <si>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</si>
  <si>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</si>
  <si>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</si>
  <si>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</si>
  <si>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</si>
  <si>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</si>
  <si>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</si>
  <si>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</si>
  <si>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</si>
  <si>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</si>
  <si>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</si>
  <si>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</si>
  <si>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</si>
  <si>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</si>
  <si>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</si>
  <si>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</si>
  <si>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</si>
  <si>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</si>
  <si>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</si>
  <si>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</si>
  <si>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</si>
  <si>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</si>
  <si>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</si>
  <si>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</si>
  <si>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</si>
  <si>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</si>
  <si>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</si>
  <si>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</si>
  <si>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</si>
  <si>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</si>
  <si>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</si>
  <si>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</si>
  <si>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</si>
  <si>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</si>
  <si>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</si>
  <si>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</si>
  <si>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</si>
  <si>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</si>
  <si>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</si>
  <si>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</si>
  <si>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</si>
  <si>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</si>
  <si>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</si>
  <si>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</si>
  <si>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</si>
  <si>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</si>
  <si>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</si>
  <si>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</si>
  <si>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</si>
  <si>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</si>
  <si>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</si>
  <si>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</si>
  <si>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</si>
  <si>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</si>
  <si>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</si>
  <si>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</si>
  <si>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</si>
  <si>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</si>
  <si>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</si>
  <si>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</si>
  <si>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</si>
  <si>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</si>
  <si>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</si>
  <si>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</si>
  <si>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</si>
  <si>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</si>
  <si>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</si>
  <si>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</si>
  <si>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</si>
  <si>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</si>
  <si>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</si>
  <si>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</si>
  <si>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</si>
  <si>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</si>
  <si>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</si>
  <si>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</si>
  <si>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</si>
  <si>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</si>
  <si>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</si>
  <si>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</si>
  <si>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</si>
  <si>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</si>
  <si>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</si>
  <si>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</si>
  <si>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</si>
  <si>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</si>
  <si>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</si>
  <si>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</si>
  <si>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</si>
  <si>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</si>
  <si>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</si>
  <si>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</si>
  <si>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</si>
  <si>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</si>
  <si>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</si>
  <si>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</si>
  <si>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</si>
  <si>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</si>
  <si>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</si>
  <si>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</si>
  <si>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</si>
  <si>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</si>
  <si>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</si>
  <si>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</si>
  <si>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</si>
  <si>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</si>
  <si>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</si>
  <si>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</si>
  <si>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</si>
  <si>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</si>
  <si>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</si>
  <si>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</si>
  <si>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</si>
  <si>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</si>
  <si>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</si>
  <si>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</si>
  <si>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</si>
  <si>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</si>
  <si>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</si>
  <si>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</si>
  <si>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</si>
  <si>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</si>
  <si>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</si>
  <si>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</si>
  <si>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</si>
  <si>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</si>
  <si>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</si>
  <si>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</si>
  <si>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</si>
  <si>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</si>
  <si>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</si>
  <si>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</si>
  <si>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</si>
  <si>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</si>
  <si>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</si>
  <si>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</si>
  <si>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</si>
  <si>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</si>
  <si>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</si>
  <si>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</si>
  <si>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</si>
  <si>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</si>
  <si>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</si>
  <si>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</si>
  <si>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</si>
  <si>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</si>
  <si>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</si>
  <si>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</si>
  <si>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</si>
  <si>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</si>
  <si>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</si>
  <si>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</si>
  <si>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</si>
  <si>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</si>
  <si>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</si>
  <si>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</si>
  <si>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</si>
  <si>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</si>
  <si>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</si>
  <si>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</si>
  <si>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</si>
  <si>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</si>
  <si>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</si>
  <si>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</si>
  <si>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</si>
  <si>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</si>
  <si>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</si>
  <si>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</si>
  <si>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</si>
  <si>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</si>
  <si>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</si>
  <si>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</si>
  <si>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</si>
  <si>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</si>
  <si>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</si>
  <si>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</si>
  <si>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</si>
  <si>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</si>
  <si>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</si>
  <si>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</si>
  <si>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</si>
  <si>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</si>
  <si>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</si>
  <si>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</si>
  <si>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</si>
  <si>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</si>
  <si>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</si>
  <si>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</si>
  <si>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</si>
  <si>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</si>
  <si>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</si>
  <si>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</si>
  <si>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</si>
  <si>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</si>
  <si>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</si>
  <si>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</si>
  <si>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</si>
  <si>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</si>
  <si>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</si>
  <si>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</si>
  <si>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</si>
  <si>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</si>
  <si>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</si>
  <si>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</si>
  <si>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</si>
  <si>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</si>
  <si>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</si>
  <si>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</si>
  <si>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</si>
  <si>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</si>
  <si>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</si>
  <si>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</si>
  <si>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</si>
  <si>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</si>
  <si>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</si>
  <si>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</si>
  <si>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</si>
  <si>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</si>
  <si>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</si>
  <si>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</si>
  <si>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</si>
  <si>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</si>
  <si>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</si>
  <si>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</si>
  <si>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</si>
  <si>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</si>
  <si>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</si>
  <si>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</si>
  <si>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</si>
  <si>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</si>
  <si>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</si>
  <si>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</si>
  <si>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</si>
  <si>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</si>
  <si>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</si>
  <si>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</si>
  <si>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</si>
  <si>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</si>
  <si>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</si>
  <si>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</si>
  <si>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</si>
  <si>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</si>
  <si>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</si>
  <si>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</si>
  <si>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</si>
  <si>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</si>
  <si>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</si>
  <si>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</si>
  <si>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</si>
  <si>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</si>
  <si>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</si>
  <si>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</si>
  <si>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</si>
  <si>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</si>
  <si>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</si>
  <si>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</si>
  <si>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</si>
  <si>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</si>
  <si>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</si>
  <si>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</si>
  <si>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</si>
  <si>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</si>
  <si>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</si>
  <si>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</si>
  <si>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</si>
  <si>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</si>
  <si>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</si>
  <si>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</si>
  <si>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</si>
  <si>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</si>
  <si>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</si>
  <si>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</si>
  <si>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</si>
  <si>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</si>
  <si>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</si>
  <si>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</si>
  <si>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</si>
  <si>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</si>
  <si>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</si>
  <si>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</si>
  <si>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</si>
  <si>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</si>
  <si>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</si>
  <si>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</si>
  <si>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</si>
  <si>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</si>
  <si>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</si>
  <si>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</si>
  <si>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</si>
  <si>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</si>
  <si>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</si>
  <si>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</si>
  <si>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</si>
  <si>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</si>
  <si>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</si>
  <si>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</si>
  <si>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</si>
  <si>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</si>
  <si>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</si>
  <si>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</si>
  <si>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</si>
  <si>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</si>
  <si>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</si>
  <si>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</si>
  <si>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</si>
  <si>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</si>
  <si>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</si>
  <si>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</si>
  <si>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</si>
  <si>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</si>
  <si>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</si>
  <si>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</si>
  <si>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</si>
  <si>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</si>
  <si>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</si>
  <si>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</si>
  <si>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</si>
  <si>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</si>
  <si>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</si>
  <si>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</si>
  <si>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</si>
  <si>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</si>
  <si>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</si>
  <si>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</si>
  <si>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</si>
  <si>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</si>
  <si>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</si>
  <si>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</si>
  <si>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</si>
  <si>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</si>
  <si>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</si>
  <si>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</si>
  <si>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</si>
  <si>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</si>
  <si>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</si>
  <si>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</si>
  <si>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</si>
  <si>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</si>
  <si>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</si>
  <si>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</si>
  <si>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</si>
  <si>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</si>
  <si>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</si>
  <si>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</si>
  <si>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</si>
  <si>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</si>
  <si>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</si>
  <si>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</si>
  <si>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</si>
  <si>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</si>
  <si>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</si>
  <si>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</si>
  <si>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</si>
  <si>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</si>
  <si>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</si>
  <si>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</si>
  <si>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</si>
  <si>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</si>
  <si>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</si>
  <si>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</si>
  <si>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</si>
  <si>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</si>
  <si>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</si>
  <si>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</si>
  <si>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</si>
  <si>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</si>
  <si>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</si>
  <si>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</si>
  <si>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</si>
  <si>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</si>
  <si>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</si>
  <si>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</si>
  <si>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</si>
  <si>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</si>
  <si>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</si>
  <si>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</si>
  <si>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</si>
  <si>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</si>
  <si>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</si>
  <si>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</si>
  <si>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</si>
  <si>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</si>
  <si>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</si>
  <si>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</si>
  <si>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</si>
  <si>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</si>
  <si>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</si>
  <si>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</si>
  <si>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</si>
  <si>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</si>
  <si>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</si>
  <si>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</si>
  <si>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</si>
  <si>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</si>
  <si>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</si>
  <si>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</si>
  <si>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</si>
  <si>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</si>
  <si>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</si>
  <si>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</si>
  <si>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</si>
  <si>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</si>
  <si>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</si>
  <si>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</si>
  <si>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</si>
  <si>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</si>
  <si>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</si>
  <si>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</si>
  <si>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</si>
  <si>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</si>
  <si>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</si>
  <si>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</si>
  <si>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</si>
  <si>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</si>
  <si>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</si>
  <si>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</si>
  <si>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</si>
  <si>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</si>
  <si>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</si>
  <si>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</si>
  <si>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</si>
  <si>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</si>
  <si>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</si>
  <si>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</si>
  <si>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</si>
  <si>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</si>
  <si>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</si>
  <si>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</si>
  <si>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</si>
  <si>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</si>
  <si>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</si>
  <si>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</si>
  <si>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</si>
  <si>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</si>
  <si>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</si>
  <si>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</si>
  <si>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</si>
  <si>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</si>
  <si>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</si>
  <si>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</si>
  <si>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</si>
  <si>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</si>
  <si>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</si>
  <si>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</si>
  <si>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</si>
  <si>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</si>
  <si>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</si>
  <si>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</si>
  <si>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</si>
  <si>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</si>
  <si>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</si>
  <si>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</si>
  <si>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</si>
  <si>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</si>
  <si>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</si>
  <si>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</si>
  <si>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</si>
  <si>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</si>
  <si>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</si>
  <si>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</si>
  <si>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</si>
  <si>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</si>
  <si>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</si>
  <si>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</si>
  <si>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</si>
  <si>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</si>
  <si>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</si>
  <si>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</si>
  <si>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</si>
  <si>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</si>
  <si>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</si>
  <si>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</si>
  <si>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</si>
  <si>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</si>
  <si>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</si>
  <si>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</si>
  <si>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</si>
  <si>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</si>
  <si>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</si>
  <si>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</si>
  <si>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</si>
  <si>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</si>
  <si>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</si>
  <si>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</si>
  <si>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</si>
  <si>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</si>
  <si>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</si>
  <si>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</si>
  <si>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</si>
  <si>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</si>
  <si>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</si>
  <si>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</si>
  <si>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</si>
  <si>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</si>
  <si>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</si>
  <si>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</si>
  <si>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</si>
  <si>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</si>
  <si>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</si>
  <si>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</si>
  <si>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</si>
  <si>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</si>
  <si>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</si>
  <si>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</si>
  <si>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</si>
  <si>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</si>
  <si>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</si>
  <si>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</si>
  <si>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</si>
  <si>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</si>
  <si>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</si>
  <si>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</si>
  <si>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</si>
  <si>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</si>
  <si>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</si>
  <si>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</si>
  <si>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</si>
  <si>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</si>
  <si>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</si>
  <si>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</si>
  <si>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</si>
  <si>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</si>
  <si>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</si>
  <si>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</si>
  <si>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</si>
  <si>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</si>
  <si>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</si>
  <si>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</si>
  <si>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</si>
  <si>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</si>
  <si>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</si>
  <si>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</si>
  <si>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</si>
  <si>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</si>
  <si>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</si>
  <si>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</si>
  <si>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</si>
  <si>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</si>
  <si>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</si>
  <si>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</si>
  <si>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</si>
  <si>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</si>
  <si>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</si>
  <si>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</si>
  <si>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</si>
  <si>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</si>
  <si>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</si>
  <si>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</si>
  <si>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</si>
  <si>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</si>
  <si>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</si>
  <si>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</si>
  <si>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</si>
  <si>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</si>
  <si>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</si>
  <si>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</si>
  <si>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</si>
  <si>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</si>
  <si>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</si>
  <si>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</si>
  <si>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</si>
  <si>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</si>
  <si>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</si>
  <si>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</si>
  <si>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</si>
  <si>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</si>
  <si>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</si>
  <si>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</si>
  <si>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</si>
  <si>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</si>
  <si>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</si>
  <si>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</si>
  <si>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</si>
  <si>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</si>
  <si>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</si>
  <si>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</si>
  <si>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</si>
  <si>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</si>
  <si>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</si>
  <si>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</si>
  <si>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</si>
  <si>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</si>
  <si>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</si>
  <si>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</si>
  <si>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</si>
  <si>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</si>
  <si>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</si>
  <si>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</si>
  <si>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</si>
  <si>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</si>
  <si>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</si>
  <si>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</si>
  <si>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</si>
  <si>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</si>
  <si>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</si>
  <si>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</si>
  <si>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</si>
  <si>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</si>
  <si>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</si>
  <si>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</si>
  <si>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</si>
  <si>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</si>
  <si>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</si>
  <si>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</si>
  <si>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</si>
  <si>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</si>
  <si>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</si>
  <si>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</si>
  <si>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</si>
  <si>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</si>
  <si>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</si>
  <si>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</si>
  <si>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</si>
  <si>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</si>
  <si>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</si>
  <si>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</si>
  <si>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</si>
  <si>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</si>
  <si>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</si>
  <si>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</si>
  <si>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</si>
  <si>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</si>
  <si>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</si>
  <si>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</si>
  <si>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</si>
  <si>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</si>
  <si>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</si>
  <si>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</si>
  <si>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</si>
  <si>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</si>
  <si>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</si>
  <si>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</si>
  <si>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</si>
  <si>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</si>
  <si>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</si>
  <si>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</si>
  <si>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</si>
  <si>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</si>
  <si>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</si>
  <si>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</si>
  <si>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</si>
  <si>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</si>
  <si>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</si>
  <si>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</si>
  <si>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</si>
  <si>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</si>
  <si>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</si>
  <si>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</si>
  <si>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</si>
  <si>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</si>
  <si>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</si>
  <si>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</si>
  <si>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</si>
  <si>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</si>
  <si>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</si>
  <si>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</si>
  <si>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</si>
  <si>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</si>
  <si>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</si>
  <si>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</si>
  <si>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</si>
  <si>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</si>
  <si>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</si>
  <si>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</si>
  <si>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</si>
  <si>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</si>
  <si>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</si>
  <si>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</si>
  <si>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</si>
  <si>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</si>
  <si>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</si>
  <si>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</si>
  <si>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</si>
  <si>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</si>
  <si>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</si>
  <si>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</si>
  <si>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</si>
  <si>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</si>
  <si>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</si>
  <si>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</si>
  <si>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</si>
  <si>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</si>
  <si>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</si>
  <si>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</si>
  <si>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</si>
  <si>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</si>
  <si>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</si>
  <si>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</si>
  <si>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</si>
  <si>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</si>
  <si>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</si>
  <si>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</si>
  <si>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</si>
  <si>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</si>
  <si>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</si>
  <si>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</si>
  <si>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</si>
  <si>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</si>
  <si>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</si>
  <si>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</si>
  <si>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</si>
  <si>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</si>
  <si>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</si>
  <si>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</si>
  <si>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</si>
  <si>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</si>
  <si>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</si>
  <si>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</si>
  <si>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</si>
  <si>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</si>
  <si>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</si>
  <si>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</si>
  <si>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</si>
  <si>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</si>
  <si>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</si>
  <si>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</si>
  <si>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</si>
  <si>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</si>
  <si>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</si>
  <si>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</si>
  <si>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</si>
  <si>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</si>
  <si>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</si>
  <si>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</si>
  <si>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</si>
  <si>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</si>
  <si>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</si>
  <si>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</si>
  <si>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</si>
  <si>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</si>
  <si>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</si>
  <si>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</si>
  <si>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</si>
  <si>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</si>
  <si>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</si>
  <si>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</si>
  <si>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</si>
  <si>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</si>
  <si>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</si>
  <si>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</si>
  <si>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</si>
  <si>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</si>
  <si>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</si>
  <si>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</si>
  <si>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</si>
  <si>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</si>
  <si>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</si>
  <si>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</si>
  <si>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</si>
  <si>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</si>
  <si>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</si>
  <si>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</si>
  <si>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</si>
  <si>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</si>
  <si>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</si>
  <si>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</si>
  <si>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</si>
  <si>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</si>
  <si>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</si>
  <si>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</si>
  <si>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</si>
  <si>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</si>
  <si>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</si>
  <si>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</si>
  <si>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</si>
  <si>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</si>
  <si>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</si>
  <si>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</si>
  <si>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</si>
  <si>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</si>
  <si>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</si>
  <si>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</si>
  <si>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</si>
  <si>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</si>
  <si>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</si>
  <si>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</si>
  <si>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</si>
  <si>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</si>
  <si>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</si>
  <si>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</si>
  <si>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</si>
  <si>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</si>
  <si>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</si>
  <si>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</si>
  <si>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</si>
  <si>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</si>
  <si>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</si>
  <si>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</si>
  <si>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</si>
  <si>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</si>
  <si>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</si>
  <si>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</si>
  <si>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</si>
  <si>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</si>
  <si>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</si>
  <si>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</si>
  <si>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</si>
  <si>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</si>
  <si>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</si>
  <si>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</si>
  <si>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</si>
  <si>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</si>
  <si>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</si>
  <si>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</si>
  <si>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</si>
  <si>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</si>
  <si>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</si>
  <si>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</si>
  <si>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</si>
  <si>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</si>
  <si>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</si>
  <si>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</si>
  <si>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</si>
  <si>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</si>
  <si>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</si>
  <si>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</si>
  <si>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</si>
  <si>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</si>
  <si>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</si>
  <si>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</si>
  <si>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</si>
  <si>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</si>
  <si>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</si>
  <si>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</si>
  <si>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</si>
  <si>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</si>
  <si>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</si>
  <si>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</si>
  <si>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</si>
  <si>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</si>
  <si>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</si>
  <si>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</si>
  <si>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</si>
  <si>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</si>
  <si>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</si>
  <si>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</si>
  <si>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</si>
  <si>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</si>
  <si>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</si>
  <si>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</si>
  <si>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</si>
  <si>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</si>
  <si>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</si>
  <si>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</si>
  <si>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</si>
  <si>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</si>
  <si>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</si>
  <si>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</si>
  <si>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</si>
  <si>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</si>
  <si>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</si>
  <si>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</si>
  <si>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</si>
  <si>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</si>
  <si>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</si>
  <si>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</si>
  <si>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</si>
  <si>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</si>
  <si>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</si>
  <si>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</si>
  <si>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</si>
  <si>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</si>
  <si>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</si>
  <si>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</si>
  <si>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</si>
  <si>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</si>
  <si>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</si>
  <si>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</si>
  <si>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</si>
  <si>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</si>
  <si>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</si>
  <si>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</si>
  <si>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</si>
  <si>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</si>
  <si>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</si>
  <si>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</si>
  <si>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</si>
  <si>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</si>
  <si>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</si>
  <si>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</si>
  <si>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</si>
  <si>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</si>
  <si>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</si>
  <si>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</si>
  <si>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</si>
  <si>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</si>
  <si>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</si>
  <si>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</si>
  <si>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</si>
  <si>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</si>
  <si>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</si>
  <si>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</si>
  <si>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</si>
  <si>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</si>
  <si>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</si>
  <si>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</si>
  <si>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</si>
  <si>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</si>
  <si>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</si>
  <si>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</si>
  <si>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</si>
  <si>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</si>
  <si>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</si>
  <si>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</si>
  <si>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</si>
  <si>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</si>
  <si>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</si>
  <si>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</si>
  <si>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</si>
  <si>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</si>
  <si>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</si>
  <si>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</si>
  <si>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</si>
  <si>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</si>
  <si>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</si>
  <si>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</si>
  <si>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</si>
  <si>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</si>
  <si>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</si>
  <si>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</si>
  <si>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</si>
  <si>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</si>
  <si>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</si>
  <si>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</si>
  <si>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</si>
  <si>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</si>
  <si>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</si>
  <si>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</si>
  <si>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</si>
  <si>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</si>
  <si>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</si>
  <si>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</si>
  <si>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</si>
  <si>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</si>
  <si>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</si>
  <si>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</si>
  <si>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</si>
  <si>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</si>
  <si>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</si>
  <si>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</si>
  <si>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</si>
  <si>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</si>
  <si>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</si>
  <si>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</si>
  <si>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</si>
  <si>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</si>
  <si>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</si>
  <si>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</si>
  <si>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</si>
  <si>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</si>
  <si>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</si>
  <si>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</si>
  <si>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</si>
  <si>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</si>
  <si>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</si>
  <si>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</si>
  <si>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</si>
  <si>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</si>
  <si>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</si>
  <si>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</si>
  <si>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</si>
  <si>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</si>
  <si>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</si>
  <si>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</si>
  <si>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</si>
  <si>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</si>
  <si>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</si>
  <si>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</si>
  <si>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</si>
  <si>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</si>
  <si>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</si>
  <si>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</si>
  <si>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</si>
  <si>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</si>
  <si>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</si>
  <si>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</si>
  <si>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</si>
  <si>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</si>
  <si>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</si>
  <si>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</si>
  <si>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</si>
  <si>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</si>
  <si>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</si>
  <si>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</si>
  <si>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</si>
  <si>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</si>
  <si>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</si>
  <si>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</si>
  <si>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</si>
  <si>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</si>
  <si>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</si>
  <si>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</si>
  <si>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</si>
  <si>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</si>
  <si>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</si>
  <si>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</si>
  <si>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</si>
  <si>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</si>
  <si>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</si>
  <si>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</si>
  <si>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</si>
  <si>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</si>
  <si>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</si>
  <si>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</si>
  <si>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</si>
  <si>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</si>
  <si>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</si>
  <si>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</si>
  <si>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</si>
  <si>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</si>
  <si>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</si>
  <si>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</si>
  <si>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</si>
  <si>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</si>
  <si>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</si>
  <si>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</si>
  <si>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</si>
  <si>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</si>
  <si>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</si>
  <si>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</si>
  <si>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</si>
  <si>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</si>
  <si>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</si>
  <si>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</si>
  <si>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</si>
  <si>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</si>
  <si>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</si>
  <si>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</si>
  <si>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</si>
  <si>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</si>
  <si>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</si>
  <si>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</si>
  <si>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</si>
  <si>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</si>
  <si>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</si>
  <si>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</si>
  <si>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</si>
  <si>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</si>
  <si>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</si>
  <si>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</si>
  <si>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</si>
  <si>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</si>
  <si>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</si>
  <si>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</si>
  <si>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</si>
  <si>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</si>
  <si>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</si>
  <si>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</si>
  <si>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</si>
  <si>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</si>
  <si>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</si>
  <si>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</si>
  <si>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</si>
  <si>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</si>
  <si>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</si>
  <si>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</si>
  <si>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</si>
  <si>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</si>
  <si>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</si>
  <si>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</si>
  <si>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</si>
  <si>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</si>
  <si>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</si>
  <si>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</si>
  <si>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</si>
  <si>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</si>
  <si>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</si>
  <si>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</si>
  <si>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</si>
  <si>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</si>
  <si>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</si>
  <si>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</si>
  <si>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</si>
  <si>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</si>
  <si>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</si>
  <si>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</si>
  <si>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</si>
  <si>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</si>
  <si>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</si>
  <si>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</si>
  <si>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</si>
  <si>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</si>
  <si>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</si>
  <si>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</si>
  <si>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</si>
  <si>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</si>
  <si>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</si>
  <si>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</si>
  <si>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</si>
  <si>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</si>
  <si>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</si>
  <si>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</si>
  <si>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</si>
  <si>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</si>
  <si>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</si>
  <si>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</si>
  <si>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</si>
  <si>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</si>
  <si>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</si>
  <si>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</si>
  <si>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</si>
  <si>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</si>
  <si>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</si>
  <si>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</si>
  <si>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</si>
  <si>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</si>
  <si>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</si>
  <si>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</si>
  <si>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</si>
  <si>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</si>
  <si>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</si>
  <si>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</si>
  <si>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</si>
  <si>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</si>
  <si>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</si>
  <si>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</si>
  <si>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</si>
  <si>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</si>
  <si>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</si>
  <si>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</si>
  <si>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</si>
  <si>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</si>
  <si>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</si>
  <si>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</si>
  <si>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</si>
  <si>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</si>
  <si>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</si>
  <si>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</si>
  <si>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</si>
  <si>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</si>
  <si>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</si>
  <si>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</si>
  <si>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</si>
  <si>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</si>
  <si>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</si>
  <si>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</si>
  <si>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</si>
  <si>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</si>
  <si>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</si>
  <si>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</si>
  <si>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</si>
  <si>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</si>
  <si>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</si>
  <si>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</si>
  <si>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</si>
  <si>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</si>
  <si>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</si>
  <si>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</si>
  <si>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</si>
  <si>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</si>
  <si>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</si>
  <si>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</si>
  <si>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</si>
  <si>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</si>
  <si>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</si>
  <si>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</si>
  <si>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</si>
  <si>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</si>
  <si>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</si>
  <si>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</si>
  <si>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</si>
  <si>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</si>
  <si>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</si>
  <si>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</si>
  <si>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</si>
  <si>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</si>
  <si>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</si>
  <si>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</si>
  <si>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</si>
  <si>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</si>
  <si>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</si>
  <si>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</si>
  <si>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</si>
  <si>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</si>
  <si>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</si>
  <si>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</si>
  <si>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</si>
  <si>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</si>
  <si>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</si>
  <si>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</si>
  <si>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</si>
  <si>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</si>
  <si>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</si>
  <si>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</si>
  <si>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</si>
  <si>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</si>
  <si>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</si>
  <si>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</si>
  <si>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</si>
  <si>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</si>
  <si>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</si>
  <si>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</si>
  <si>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</si>
  <si>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</si>
  <si>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</si>
  <si>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</si>
  <si>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</si>
  <si>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</si>
  <si>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</si>
  <si>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</si>
  <si>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</si>
  <si>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</si>
  <si>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</si>
  <si>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</si>
  <si>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</si>
  <si>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</si>
  <si>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</si>
  <si>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</si>
  <si>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</si>
  <si>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</si>
  <si>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</si>
  <si>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</si>
  <si>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</si>
  <si>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</si>
  <si>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</si>
  <si>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</si>
  <si>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</si>
  <si>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</si>
  <si>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</si>
  <si>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</si>
  <si>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</si>
  <si>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</si>
  <si>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</si>
  <si>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</si>
  <si>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</si>
  <si>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</si>
  <si>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</si>
  <si>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</si>
  <si>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</si>
  <si>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</si>
  <si>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</si>
  <si>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</si>
  <si>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</si>
  <si>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</si>
  <si>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</si>
  <si>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</si>
  <si>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</si>
  <si>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</si>
  <si>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</si>
  <si>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</si>
  <si>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</si>
  <si>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</si>
  <si>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</si>
  <si>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</si>
  <si>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</si>
  <si>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</si>
  <si>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</si>
  <si>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</si>
  <si>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</si>
  <si>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</si>
  <si>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</si>
  <si>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</si>
  <si>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</si>
  <si>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</si>
  <si>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</si>
  <si>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</si>
  <si>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</si>
  <si>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</si>
  <si>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</si>
  <si>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</si>
  <si>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</si>
  <si>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</si>
  <si>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</si>
  <si>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</si>
  <si>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</si>
  <si>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</si>
  <si>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</si>
  <si>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</si>
  <si>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</si>
  <si>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</si>
  <si>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</si>
  <si>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</si>
  <si>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</si>
  <si>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</si>
  <si>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</si>
  <si>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</si>
  <si>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</si>
  <si>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</si>
  <si>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</si>
  <si>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</si>
  <si>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</si>
  <si>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</si>
  <si>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</si>
  <si>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</si>
  <si>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</si>
  <si>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</si>
  <si>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</si>
  <si>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</si>
  <si>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</si>
  <si>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</si>
  <si>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</si>
  <si>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</si>
  <si>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</si>
  <si>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</si>
  <si>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</si>
  <si>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</si>
  <si>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</si>
  <si>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</si>
  <si>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</si>
  <si>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</si>
  <si>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</si>
  <si>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</si>
  <si>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</si>
  <si>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</si>
  <si>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</si>
  <si>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</si>
  <si>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</si>
  <si>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</si>
  <si>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</si>
  <si>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</si>
  <si>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</si>
  <si>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</si>
  <si>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</si>
  <si>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</si>
  <si>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</si>
  <si>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</si>
  <si>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</si>
  <si>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</si>
  <si>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</si>
  <si>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</si>
  <si>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</si>
  <si>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</si>
  <si>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</si>
  <si>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</si>
  <si>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</si>
  <si>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</si>
  <si>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</si>
  <si>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</si>
  <si>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</si>
  <si>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</si>
  <si>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</si>
  <si>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</si>
  <si>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</si>
  <si>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</si>
  <si>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</si>
  <si>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</si>
  <si>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</si>
  <si>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</si>
  <si>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</si>
  <si>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</si>
  <si>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</si>
  <si>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</si>
  <si>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</si>
  <si>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</si>
  <si>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</si>
  <si>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</si>
  <si>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</si>
  <si>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</si>
  <si>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</si>
  <si>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</si>
  <si>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</si>
  <si>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</si>
  <si>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</si>
  <si>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</si>
  <si>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</si>
  <si>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</si>
  <si>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</si>
  <si>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</si>
  <si>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</si>
  <si>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</si>
  <si>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</si>
  <si>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</si>
  <si>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</si>
  <si>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</si>
  <si>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</si>
  <si>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</si>
  <si>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</si>
  <si>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</si>
  <si>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</si>
  <si>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</si>
  <si>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</si>
  <si>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</si>
  <si>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</si>
  <si>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</si>
  <si>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</si>
  <si>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</si>
  <si>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</si>
  <si>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</si>
  <si>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</si>
  <si>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</si>
  <si>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</si>
  <si>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</si>
  <si>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</si>
  <si>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</si>
  <si>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</si>
  <si>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</si>
  <si>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</si>
  <si>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</si>
  <si>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</si>
  <si>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</si>
  <si>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</si>
  <si>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</si>
  <si>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</si>
  <si>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</si>
  <si>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</si>
  <si>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</si>
  <si>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</si>
  <si>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</si>
  <si>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</si>
  <si>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</si>
  <si>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</si>
  <si>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</si>
  <si>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</si>
  <si>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</si>
  <si>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</si>
  <si>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</si>
  <si>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</si>
  <si>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</si>
  <si>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</si>
  <si>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</si>
  <si>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</si>
  <si>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</si>
  <si>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</si>
  <si>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</si>
  <si>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</si>
  <si>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</si>
  <si>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</si>
  <si>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</si>
  <si>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</si>
  <si>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</si>
  <si>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</si>
  <si>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</si>
  <si>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</si>
  <si>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</si>
  <si>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</si>
  <si>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</si>
  <si>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</si>
  <si>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</si>
  <si>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</si>
  <si>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</si>
  <si>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</si>
  <si>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</si>
  <si>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</si>
  <si>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</si>
  <si>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</si>
  <si>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</si>
  <si>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</si>
  <si>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</si>
  <si>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</si>
  <si>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</si>
  <si>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</si>
  <si>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</si>
  <si>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</si>
  <si>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</si>
  <si>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</si>
  <si>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</si>
  <si>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</si>
  <si>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</si>
  <si>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</si>
  <si>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</si>
  <si>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</si>
  <si>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</si>
  <si>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</si>
  <si>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</si>
  <si>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</si>
  <si>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</si>
  <si>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</si>
  <si>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</si>
  <si>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</si>
  <si>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</si>
  <si>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</si>
  <si>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</si>
  <si>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</si>
  <si>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</si>
  <si>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</si>
  <si>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</si>
  <si>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</si>
  <si>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</si>
  <si>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</si>
  <si>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</si>
  <si>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</si>
  <si>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</si>
  <si>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</si>
  <si>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</si>
  <si>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</si>
  <si>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</si>
  <si>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</si>
  <si>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</si>
  <si>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</si>
  <si>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</si>
  <si>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</si>
  <si>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</si>
  <si>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</si>
  <si>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</si>
  <si>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</si>
  <si>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</si>
  <si>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</si>
  <si>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</si>
  <si>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</si>
  <si>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</si>
  <si>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</si>
  <si>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</si>
  <si>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</si>
  <si>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</si>
  <si>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</si>
  <si>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</si>
  <si>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</si>
  <si>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</si>
  <si>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</si>
  <si>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</si>
  <si>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</si>
  <si>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</si>
  <si>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</si>
  <si>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</si>
  <si>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</si>
  <si>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</si>
  <si>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</si>
  <si>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</si>
  <si>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</si>
  <si>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</si>
  <si>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</si>
  <si>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</si>
  <si>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</si>
  <si>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</si>
  <si>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</si>
  <si>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</si>
  <si>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</si>
  <si>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</si>
  <si>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</si>
  <si>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</si>
  <si>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</si>
  <si>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</si>
  <si>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</si>
  <si>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</si>
  <si>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</si>
  <si>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</si>
  <si>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</si>
  <si>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</si>
  <si>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</si>
  <si>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</si>
  <si>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</si>
  <si>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</si>
  <si>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</si>
  <si>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</si>
  <si>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</si>
  <si>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</si>
  <si>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</si>
  <si>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</si>
  <si>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</si>
  <si>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</si>
  <si>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</si>
  <si>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</si>
  <si>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</si>
  <si>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</si>
  <si>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</si>
  <si>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</si>
  <si>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</si>
  <si>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</si>
  <si>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</si>
  <si>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</si>
  <si>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</si>
  <si>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</si>
  <si>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</si>
  <si>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</si>
  <si>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</si>
  <si>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</si>
  <si>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</si>
  <si>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</si>
  <si>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</si>
  <si>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</si>
  <si>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</si>
  <si>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</si>
  <si>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</si>
  <si>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</si>
  <si>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</si>
  <si>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</si>
  <si>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</si>
  <si>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</si>
  <si>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</si>
  <si>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</si>
  <si>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</si>
  <si>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</si>
  <si>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</si>
  <si>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</si>
  <si>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</si>
  <si>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</si>
  <si>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</si>
  <si>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</si>
  <si>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</si>
  <si>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</si>
  <si>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</si>
  <si>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</si>
  <si>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</si>
  <si>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</si>
  <si>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</si>
  <si>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</si>
  <si>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</si>
  <si>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</si>
  <si>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</si>
  <si>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</si>
  <si>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</si>
  <si>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</si>
  <si>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</si>
  <si>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</si>
  <si>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</si>
  <si>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</si>
  <si>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</si>
  <si>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</si>
  <si>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</si>
  <si>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</si>
  <si>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</si>
  <si>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</si>
  <si>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</si>
  <si>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</si>
  <si>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</si>
  <si>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</si>
  <si>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</si>
  <si>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</si>
  <si>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</si>
  <si>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</si>
  <si>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</si>
  <si>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</si>
  <si>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</si>
  <si>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</si>
  <si>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</si>
  <si>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</si>
  <si>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</si>
  <si>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</si>
  <si>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</si>
  <si>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</si>
  <si>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</si>
  <si>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</si>
  <si>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</si>
  <si>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</si>
  <si>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</si>
  <si>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</si>
  <si>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</si>
  <si>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</si>
  <si>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</si>
  <si>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</si>
  <si>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</si>
  <si>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</si>
  <si>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</si>
  <si>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</si>
  <si>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</si>
  <si>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</si>
  <si>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</si>
  <si>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</si>
  <si>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</si>
  <si>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</si>
  <si>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</si>
  <si>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</si>
  <si>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</si>
  <si>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</si>
  <si>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</si>
  <si>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</si>
  <si>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</si>
  <si>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</si>
  <si>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</si>
  <si>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</si>
  <si>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</si>
  <si>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</si>
  <si>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</si>
  <si>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</si>
  <si>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</si>
  <si>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</si>
  <si>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</si>
  <si>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</si>
  <si>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</si>
  <si>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</si>
  <si>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</si>
  <si>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</si>
  <si>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</si>
  <si>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</si>
  <si>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</si>
  <si>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</si>
  <si>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</si>
  <si>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</si>
  <si>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</si>
  <si>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</si>
  <si>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</si>
  <si>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</si>
  <si>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</si>
  <si>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</si>
  <si>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</si>
  <si>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</si>
  <si>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</si>
  <si>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</si>
  <si>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</si>
  <si>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</si>
  <si>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</si>
  <si>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</si>
  <si>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</si>
  <si>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</si>
  <si>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</si>
  <si>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</si>
  <si>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</si>
  <si>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</si>
  <si>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</si>
  <si>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</si>
  <si>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</si>
  <si>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</si>
  <si>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</si>
  <si>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</si>
  <si>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</si>
  <si>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</si>
  <si>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</si>
  <si>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</si>
  <si>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</si>
  <si>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</si>
  <si>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</si>
  <si>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</si>
  <si>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</si>
  <si>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</si>
  <si>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</si>
  <si>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</si>
  <si>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</si>
  <si>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</si>
  <si>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</si>
  <si>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</si>
  <si>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</si>
  <si>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</si>
  <si>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</si>
  <si>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</si>
  <si>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</si>
  <si>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</si>
  <si>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</si>
  <si>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</si>
  <si>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</si>
  <si>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</si>
  <si>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</si>
  <si>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</si>
  <si>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</si>
  <si>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</si>
  <si>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</si>
  <si>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</si>
  <si>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</si>
  <si>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</si>
  <si>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</si>
  <si>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</si>
  <si>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</si>
  <si>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</si>
  <si>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</si>
  <si>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</si>
  <si>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</si>
  <si>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</si>
  <si>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</si>
  <si>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</si>
  <si>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</si>
  <si>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</si>
  <si>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</si>
  <si>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</si>
  <si>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</si>
  <si>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</si>
  <si>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</si>
  <si>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</si>
  <si>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</si>
  <si>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</si>
  <si>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</si>
  <si>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</si>
  <si>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</si>
  <si>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</si>
  <si>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</si>
  <si>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</si>
  <si>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</si>
  <si>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</si>
  <si>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</si>
  <si>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</si>
  <si>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</si>
  <si>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</si>
  <si>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</si>
  <si>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</si>
  <si>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</si>
  <si>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</si>
  <si>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</si>
  <si>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</si>
  <si>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</si>
  <si>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</si>
  <si>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</si>
  <si>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</si>
  <si>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</si>
  <si>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</si>
  <si>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</si>
  <si>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</si>
  <si>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</si>
  <si>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</si>
  <si>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</si>
  <si>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</si>
  <si>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</si>
  <si>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</si>
  <si>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</si>
  <si>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</si>
  <si>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</si>
  <si>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</si>
  <si>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</si>
  <si>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</si>
  <si>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</si>
  <si>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</si>
  <si>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</si>
  <si>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</si>
  <si>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</si>
  <si>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</si>
  <si>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</si>
  <si>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</si>
  <si>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</si>
  <si>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</si>
  <si>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</si>
  <si>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</si>
  <si>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</si>
  <si>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</si>
  <si>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</si>
  <si>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</si>
  <si>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</si>
  <si>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</si>
  <si>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</si>
  <si>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</si>
  <si>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</si>
  <si>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</si>
  <si>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</si>
  <si>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</si>
  <si>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</si>
  <si>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</si>
  <si>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</si>
  <si>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</si>
  <si>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</si>
  <si>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</si>
  <si>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</si>
  <si>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</si>
  <si>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</si>
  <si>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</si>
  <si>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</si>
  <si>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</si>
  <si>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</si>
  <si>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</si>
  <si>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</si>
  <si>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</si>
  <si>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</si>
  <si>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</si>
  <si>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</si>
  <si>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</si>
  <si>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</si>
  <si>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</si>
  <si>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</si>
  <si>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</si>
  <si>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</si>
  <si>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</si>
  <si>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</si>
  <si>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</si>
  <si>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</si>
  <si>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</si>
  <si>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</si>
  <si>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</si>
  <si>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</si>
  <si>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</si>
  <si>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</si>
  <si>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</si>
  <si>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</si>
  <si>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</si>
  <si>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</si>
  <si>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</si>
  <si>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</si>
  <si>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</si>
  <si>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</si>
  <si>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</si>
  <si>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</si>
  <si>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</si>
  <si>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</si>
  <si>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</si>
  <si>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</si>
  <si>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</si>
  <si>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</si>
  <si>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</si>
  <si>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</si>
  <si>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</si>
  <si>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</si>
  <si>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</si>
  <si>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</si>
  <si>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</si>
  <si>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</si>
  <si>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</si>
  <si>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</si>
  <si>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</si>
  <si>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</si>
  <si>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</si>
  <si>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</si>
  <si>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</si>
  <si>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</si>
  <si>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</si>
  <si>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</si>
  <si>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</si>
  <si>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</si>
  <si>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</si>
  <si>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</si>
  <si>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</si>
  <si>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</si>
  <si>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</si>
  <si>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</si>
  <si>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</si>
  <si>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</si>
  <si>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</si>
  <si>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</si>
  <si>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</si>
  <si>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</si>
  <si>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</si>
  <si>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</si>
  <si>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</si>
  <si>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</si>
  <si>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</si>
  <si>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</si>
  <si>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</si>
  <si>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</si>
  <si>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</si>
  <si>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</si>
  <si>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</si>
  <si>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</si>
  <si>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</si>
  <si>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</si>
  <si>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</si>
  <si>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</si>
  <si>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</si>
  <si>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</si>
  <si>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</si>
  <si>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</si>
  <si>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</si>
  <si>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</si>
  <si>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</si>
  <si>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</si>
  <si>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</si>
  <si>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</si>
  <si>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</si>
  <si>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</si>
  <si>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</si>
  <si>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</si>
  <si>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</si>
  <si>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</si>
  <si>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</si>
  <si>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</si>
  <si>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</si>
  <si>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</si>
  <si>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</si>
  <si>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</si>
  <si>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</si>
  <si>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</si>
  <si>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</si>
  <si>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</si>
  <si>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</si>
  <si>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</si>
  <si>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</si>
  <si>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</si>
  <si>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</si>
  <si>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</si>
  <si>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</si>
  <si>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</si>
  <si>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</si>
  <si>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</si>
  <si>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</si>
  <si>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</si>
  <si>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</si>
  <si>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</si>
  <si>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</si>
  <si>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</si>
  <si>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</si>
  <si>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</si>
  <si>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</si>
  <si>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</si>
  <si>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</si>
  <si>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</si>
  <si>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</si>
  <si>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</si>
  <si>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</si>
  <si>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</si>
  <si>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</si>
  <si>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</si>
  <si>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</si>
  <si>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</si>
  <si>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</si>
  <si>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</si>
  <si>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</si>
  <si>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</si>
  <si>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</si>
  <si>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</si>
  <si>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</si>
  <si>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</si>
  <si>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</si>
  <si>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</si>
  <si>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</si>
  <si>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</si>
  <si>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</si>
  <si>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</si>
  <si>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</si>
  <si>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</si>
  <si>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</si>
  <si>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</si>
  <si>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</si>
  <si>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</si>
  <si>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</si>
  <si>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</si>
  <si>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</si>
  <si>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</si>
  <si>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</si>
  <si>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</si>
  <si>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</si>
  <si>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</si>
  <si>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</si>
  <si>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</si>
  <si>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</si>
  <si>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</si>
  <si>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</si>
  <si>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</si>
  <si>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</si>
  <si>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</si>
  <si>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</si>
  <si>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</si>
  <si>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</si>
  <si>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</si>
  <si>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</si>
  <si>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</si>
  <si>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</si>
  <si>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</si>
  <si>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</si>
  <si>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</si>
  <si>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</si>
  <si>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</si>
  <si>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</si>
  <si>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</si>
  <si>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</si>
  <si>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</si>
  <si>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</si>
  <si>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</si>
  <si>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</si>
  <si>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</si>
  <si>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</si>
  <si>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</si>
  <si>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</si>
  <si>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</si>
  <si>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</si>
  <si>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</si>
  <si>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</si>
  <si>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</si>
  <si>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</si>
  <si>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</si>
  <si>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</si>
  <si>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</si>
  <si>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</si>
  <si>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</si>
  <si>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</si>
  <si>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</si>
  <si>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</si>
  <si>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</si>
  <si>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</si>
  <si>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</si>
  <si>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</si>
  <si>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</si>
  <si>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</si>
  <si>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</si>
  <si>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</si>
  <si>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</si>
  <si>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</si>
  <si>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</si>
  <si>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</si>
  <si>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</si>
  <si>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</si>
  <si>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</si>
  <si>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</si>
  <si>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</si>
  <si>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</si>
  <si>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</si>
  <si>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</si>
  <si>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</si>
  <si>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</si>
  <si>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</si>
  <si>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</si>
  <si>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</si>
  <si>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</si>
  <si>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</si>
  <si>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</si>
  <si>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</si>
  <si>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</si>
  <si>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</si>
  <si>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</si>
  <si>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</si>
  <si>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</si>
  <si>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</si>
  <si>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</si>
  <si>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</si>
  <si>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</si>
  <si>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</si>
  <si>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</si>
  <si>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</si>
  <si>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</si>
  <si>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</si>
  <si>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</si>
  <si>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</si>
  <si>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</si>
  <si>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</si>
  <si>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</si>
  <si>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</si>
  <si>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</si>
  <si>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</si>
  <si>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</si>
  <si>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</si>
  <si>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</si>
  <si>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</si>
  <si>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</si>
  <si>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</si>
  <si>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</si>
  <si>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</si>
  <si>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</si>
  <si>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</si>
  <si>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</si>
  <si>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</si>
  <si>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</si>
  <si>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</si>
  <si>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</si>
  <si>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</si>
  <si>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</si>
  <si>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</si>
  <si>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</si>
  <si>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</si>
  <si>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</si>
  <si>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</si>
  <si>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</si>
  <si>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</si>
  <si>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</si>
  <si>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</si>
  <si>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</si>
  <si>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</si>
  <si>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</si>
  <si>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</si>
  <si>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</si>
  <si>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</si>
  <si>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</si>
  <si>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</si>
  <si>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</si>
  <si>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</si>
  <si>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</si>
  <si>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</si>
  <si>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</si>
  <si>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</si>
  <si>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</si>
  <si>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</si>
  <si>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</si>
  <si>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</si>
  <si>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</si>
  <si>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</si>
  <si>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</si>
  <si>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</si>
  <si>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</si>
  <si>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</si>
  <si>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</si>
  <si>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</si>
  <si>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</si>
  <si>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</si>
  <si>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</si>
  <si>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</si>
  <si>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</si>
  <si>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</si>
  <si>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</si>
  <si>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</si>
  <si>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</si>
  <si>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</si>
  <si>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</si>
  <si>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</si>
  <si>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</si>
  <si>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</si>
  <si>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</si>
  <si>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</si>
  <si>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</si>
  <si>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</si>
  <si>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</si>
  <si>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</si>
  <si>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</si>
  <si>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</si>
  <si>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</si>
  <si>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</si>
  <si>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</si>
  <si>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</si>
  <si>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</si>
  <si>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</si>
  <si>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</si>
  <si>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</si>
  <si>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</si>
  <si>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</si>
  <si>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</si>
  <si>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</si>
  <si>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</si>
  <si>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</si>
  <si>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</si>
  <si>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</si>
  <si>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</si>
  <si>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</si>
  <si>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</si>
  <si>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</si>
  <si>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</si>
  <si>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</si>
  <si>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</si>
  <si>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</si>
  <si>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</si>
  <si>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</si>
  <si>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</si>
  <si>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</si>
  <si>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</si>
  <si>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</si>
  <si>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</si>
  <si>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</si>
  <si>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</si>
  <si>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</si>
  <si>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</si>
  <si>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</si>
  <si>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</si>
  <si>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</si>
  <si>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</si>
  <si>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</si>
  <si>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</si>
  <si>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</si>
  <si>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</si>
  <si>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</si>
  <si>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</si>
  <si>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</si>
  <si>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</si>
  <si>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</si>
  <si>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</si>
  <si>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</si>
  <si>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</si>
  <si>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</si>
  <si>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</si>
  <si>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</si>
  <si>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</si>
  <si>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</si>
  <si>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</si>
  <si>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</si>
  <si>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</si>
  <si>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</si>
  <si>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</si>
  <si>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</si>
  <si>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</si>
  <si>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</si>
  <si>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</si>
  <si>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</si>
  <si>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</si>
  <si>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</si>
  <si>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</si>
  <si>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</si>
  <si>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</si>
  <si>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</si>
  <si>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</si>
  <si>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</si>
  <si>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</si>
  <si>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</si>
  <si>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</si>
  <si>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</si>
  <si>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</si>
  <si>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</si>
  <si>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</si>
  <si>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</si>
  <si>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</si>
  <si>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</si>
  <si>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</si>
  <si>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</si>
  <si>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</si>
  <si>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</si>
  <si>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</si>
  <si>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</si>
  <si>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</si>
  <si>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</si>
  <si>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</si>
  <si>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</si>
  <si>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</si>
  <si>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</si>
  <si>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</si>
  <si>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</si>
  <si>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</si>
  <si>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</si>
  <si>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</si>
  <si>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</si>
  <si>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</si>
  <si>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</si>
  <si>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</si>
  <si>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</si>
  <si>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</si>
  <si>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</si>
  <si>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</si>
  <si>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</si>
  <si>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</si>
  <si>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</si>
  <si>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</si>
  <si>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</si>
  <si>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</si>
  <si>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</si>
  <si>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</si>
  <si>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</si>
  <si>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</si>
  <si>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</si>
  <si>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</si>
  <si>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</si>
  <si>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</si>
  <si>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</si>
  <si>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</si>
  <si>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</si>
  <si>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</si>
  <si>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</si>
  <si>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</si>
  <si>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</si>
  <si>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</si>
  <si>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</si>
  <si>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</si>
  <si>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</si>
  <si>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</si>
  <si>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</si>
  <si>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</si>
  <si>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</si>
  <si>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</si>
  <si>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</si>
  <si>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</si>
  <si>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</si>
  <si>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</si>
  <si>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</si>
  <si>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</si>
  <si>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</si>
  <si>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</si>
  <si>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</si>
  <si>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</si>
  <si>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</si>
  <si>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</si>
  <si>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</si>
  <si>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</si>
  <si>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</si>
  <si>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</si>
  <si>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</si>
  <si>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</si>
  <si>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</si>
  <si>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</si>
  <si>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</si>
  <si>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</si>
  <si>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</si>
  <si>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</si>
  <si>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</si>
  <si>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</si>
  <si>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</si>
  <si>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</si>
  <si>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</si>
  <si>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</si>
  <si>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</si>
  <si>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</si>
  <si>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</si>
  <si>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</si>
  <si>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</si>
  <si>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</si>
  <si>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</si>
  <si>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</si>
  <si>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</si>
  <si>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</si>
  <si>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</si>
  <si>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</si>
  <si>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</si>
  <si>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</si>
  <si>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</si>
  <si>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</si>
  <si>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</si>
  <si>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</si>
  <si>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</si>
  <si>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</si>
  <si>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</si>
  <si>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</si>
  <si>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</si>
  <si>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</si>
  <si>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</si>
  <si>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</si>
  <si>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</si>
  <si>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</si>
  <si>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</si>
  <si>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</si>
  <si>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</si>
  <si>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</si>
  <si>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</si>
  <si>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</si>
  <si>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</si>
  <si>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</si>
  <si>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</si>
  <si>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</si>
  <si>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</si>
  <si>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</si>
  <si>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</si>
  <si>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</si>
  <si>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</si>
  <si>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</si>
  <si>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</si>
  <si>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</si>
  <si>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</si>
  <si>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</si>
  <si>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</si>
  <si>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</si>
  <si>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</si>
  <si>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</si>
  <si>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</si>
  <si>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</si>
  <si>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</si>
  <si>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</si>
  <si>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</si>
  <si>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</si>
  <si>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</si>
  <si>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</si>
  <si>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</si>
  <si>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</si>
  <si>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</si>
  <si>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</si>
  <si>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</si>
  <si>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</si>
  <si>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</si>
  <si>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</si>
  <si>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</si>
  <si>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</si>
  <si>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</si>
  <si>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</si>
  <si>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</si>
  <si>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</si>
  <si>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</si>
  <si>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</si>
  <si>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</si>
  <si>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</si>
  <si>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</si>
  <si>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</si>
  <si>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</si>
  <si>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</si>
  <si>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</si>
  <si>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</si>
  <si>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</si>
  <si>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</si>
  <si>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</si>
  <si>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</si>
  <si>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</si>
  <si>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</si>
  <si>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</si>
  <si>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</si>
  <si>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</si>
  <si>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</si>
  <si>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</si>
  <si>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</si>
  <si>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</si>
  <si>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</si>
  <si>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</si>
  <si>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</si>
  <si>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</si>
  <si>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</si>
  <si>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</si>
  <si>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</si>
  <si>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</si>
  <si>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</si>
  <si>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</si>
  <si>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</si>
  <si>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</si>
  <si>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</si>
  <si>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</si>
  <si>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</si>
  <si>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</si>
  <si>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</si>
  <si>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</si>
  <si>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</si>
  <si>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</si>
  <si>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</si>
  <si>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</si>
  <si>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</si>
  <si>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</si>
  <si>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</si>
  <si>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</si>
  <si>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</si>
  <si>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</si>
  <si>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</si>
  <si>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</si>
  <si>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</si>
  <si>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</si>
  <si>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</si>
  <si>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</si>
  <si>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</si>
  <si>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</si>
  <si>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</si>
  <si>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</si>
  <si>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</si>
  <si>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</si>
  <si>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</si>
  <si>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</si>
  <si>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</si>
  <si>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</si>
  <si>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</si>
  <si>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</si>
  <si>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</si>
  <si>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</si>
  <si>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</si>
  <si>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</si>
  <si>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</si>
  <si>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</si>
  <si>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</si>
  <si>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</si>
  <si>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</si>
  <si>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</si>
  <si>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</si>
  <si>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</si>
  <si>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</si>
  <si>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</si>
  <si>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</si>
  <si>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</si>
  <si>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</si>
  <si>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</si>
  <si>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</si>
  <si>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</si>
  <si>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</si>
  <si>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</si>
  <si>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</si>
  <si>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</si>
  <si>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</si>
  <si>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</si>
  <si>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</si>
  <si>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</si>
  <si>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</si>
  <si>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</si>
  <si>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</si>
  <si>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</si>
  <si>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</si>
  <si>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</si>
  <si>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</si>
  <si>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</si>
  <si>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</si>
  <si>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</si>
  <si>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</si>
  <si>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</si>
  <si>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</si>
  <si>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</si>
  <si>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</si>
  <si>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</si>
  <si>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</si>
  <si>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</si>
  <si>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</si>
  <si>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</si>
  <si>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</si>
  <si>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</si>
  <si>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</si>
  <si>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</si>
  <si>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</si>
  <si>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</si>
  <si>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</si>
  <si>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</si>
  <si>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</si>
  <si>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</si>
  <si>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</si>
  <si>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</si>
  <si>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</si>
  <si>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</si>
  <si>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</si>
  <si>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</si>
  <si>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</si>
  <si>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</si>
  <si>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</si>
  <si>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</si>
  <si>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</si>
  <si>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</si>
  <si>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</si>
  <si>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</si>
  <si>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</si>
  <si>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</si>
  <si>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</si>
  <si>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</si>
  <si>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</si>
  <si>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</si>
  <si>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</si>
  <si>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</si>
  <si>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</si>
  <si>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</si>
  <si>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</si>
  <si>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</si>
  <si>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</si>
  <si>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</si>
  <si>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</si>
  <si>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</si>
  <si>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</si>
  <si>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</si>
  <si>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</si>
  <si>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</si>
  <si>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</si>
  <si>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</si>
  <si>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</si>
  <si>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</si>
  <si>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</si>
  <si>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</si>
  <si>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</si>
  <si>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</si>
  <si>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</si>
  <si>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</si>
  <si>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</si>
  <si>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</si>
  <si>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</si>
  <si>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</si>
  <si>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</si>
  <si>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</si>
  <si>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</si>
  <si>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</si>
  <si>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</si>
  <si>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</si>
  <si>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</si>
  <si>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</si>
  <si>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</si>
  <si>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</si>
  <si>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</si>
  <si>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</si>
  <si>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</si>
  <si>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</si>
  <si>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</si>
  <si>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</si>
  <si>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</si>
  <si>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</si>
  <si>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</si>
  <si>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</si>
  <si>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</si>
  <si>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</si>
  <si>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</si>
  <si>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</si>
  <si>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</si>
  <si>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</si>
  <si>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</si>
  <si>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</si>
  <si>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</si>
  <si>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</si>
  <si>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</si>
  <si>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</si>
  <si>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</si>
  <si>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</si>
  <si>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</si>
  <si>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</si>
  <si>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</si>
  <si>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</si>
  <si>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</si>
  <si>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</si>
  <si>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</si>
  <si>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</si>
  <si>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</si>
  <si>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</si>
  <si>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</si>
  <si>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</si>
  <si>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</si>
  <si>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</si>
  <si>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</si>
  <si>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</si>
  <si>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</si>
  <si>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</si>
  <si>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</si>
  <si>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</si>
  <si>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</si>
  <si>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</si>
  <si>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</si>
  <si>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</si>
  <si>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</si>
  <si>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</si>
  <si>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</si>
  <si>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</si>
  <si>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</si>
  <si>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</si>
  <si>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</si>
  <si>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</si>
  <si>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</si>
  <si>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</si>
  <si>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</si>
  <si>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</si>
  <si>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</si>
  <si>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</si>
  <si>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</si>
  <si>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</si>
  <si>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</si>
  <si>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</si>
  <si>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</si>
  <si>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</si>
  <si>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</si>
  <si>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</si>
  <si>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</si>
  <si>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</si>
  <si>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</si>
  <si>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</si>
  <si>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</si>
  <si>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</si>
  <si>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</si>
  <si>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</si>
  <si>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</si>
  <si>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</si>
  <si>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</si>
  <si>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</si>
  <si>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</si>
  <si>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</si>
  <si>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</si>
  <si>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</si>
  <si>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</si>
  <si>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</si>
  <si>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</si>
  <si>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</si>
  <si>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</si>
  <si>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</si>
  <si>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</si>
  <si>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</si>
  <si>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</si>
  <si>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</si>
  <si>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</si>
  <si>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</si>
  <si>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</si>
  <si>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</si>
  <si>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</si>
  <si>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</si>
  <si>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</si>
  <si>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</si>
  <si>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</si>
  <si>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</si>
  <si>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</si>
  <si>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</si>
  <si>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</si>
  <si>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</si>
  <si>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</si>
  <si>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</si>
  <si>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</si>
  <si>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</si>
  <si>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</si>
  <si>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</si>
  <si>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</si>
  <si>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</si>
  <si>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</si>
  <si>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</si>
  <si>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</si>
  <si>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</si>
  <si>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</si>
  <si>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</si>
  <si>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</si>
  <si>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</si>
  <si>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</si>
  <si>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</si>
  <si>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</si>
  <si>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</si>
  <si>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</si>
  <si>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</si>
  <si>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</si>
  <si>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</si>
  <si>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</si>
  <si>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</si>
  <si>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</si>
  <si>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</si>
  <si>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</si>
  <si>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</si>
  <si>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</si>
  <si>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</si>
  <si>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</si>
  <si>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</si>
  <si>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</si>
  <si>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</si>
  <si>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</si>
  <si>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</si>
  <si>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</si>
  <si>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</si>
  <si>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</si>
  <si>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</si>
  <si>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</si>
  <si>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</si>
  <si>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</si>
  <si>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</si>
  <si>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</si>
  <si>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</si>
  <si>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</si>
  <si>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</si>
  <si>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</si>
  <si>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</si>
  <si>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</si>
  <si>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</si>
  <si>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</si>
  <si>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</si>
  <si>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</si>
  <si>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</si>
  <si>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</si>
  <si>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</si>
  <si>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</si>
  <si>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</si>
  <si>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</si>
  <si>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</si>
  <si>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</si>
  <si>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</si>
  <si>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</si>
  <si>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</si>
  <si>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</si>
  <si>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</si>
  <si>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</si>
  <si>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</si>
  <si>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</si>
  <si>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</si>
  <si>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</si>
  <si>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</si>
  <si>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</si>
  <si>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</si>
  <si>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</si>
  <si>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</si>
  <si>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</si>
  <si>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</si>
  <si>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</si>
  <si>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</si>
  <si>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</si>
  <si>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</si>
  <si>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</si>
  <si>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</si>
  <si>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</si>
  <si>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</si>
  <si>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</si>
  <si>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</si>
  <si>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</si>
  <si>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</si>
  <si>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</si>
  <si>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</si>
  <si>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</si>
  <si>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</si>
  <si>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</si>
  <si>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</si>
  <si>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</si>
  <si>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</si>
  <si>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</si>
  <si>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</si>
  <si>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</si>
  <si>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</si>
  <si>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</si>
  <si>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</si>
  <si>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</si>
  <si>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</si>
  <si>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</si>
  <si>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</si>
  <si>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</si>
  <si>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</si>
  <si>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</si>
  <si>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</si>
  <si>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</si>
  <si>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</si>
  <si>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</si>
  <si>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</si>
  <si>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</si>
  <si>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</si>
  <si>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</si>
  <si>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</si>
  <si>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</si>
  <si>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</si>
  <si>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</si>
  <si>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</si>
  <si>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</si>
  <si>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</si>
  <si>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</si>
  <si>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</si>
  <si>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</si>
  <si>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</si>
  <si>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</si>
  <si>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</si>
  <si>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</si>
  <si>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</si>
  <si>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</si>
  <si>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</si>
  <si>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</si>
  <si>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</si>
  <si>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</si>
  <si>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</si>
  <si>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</si>
  <si>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</si>
  <si>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</si>
  <si>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</si>
  <si>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</si>
  <si>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</si>
  <si>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</si>
  <si>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</si>
  <si>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</si>
  <si>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</si>
  <si>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</si>
  <si>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</si>
  <si>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</si>
  <si>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</si>
  <si>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</si>
  <si>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</si>
  <si>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</si>
  <si>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</si>
  <si>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</si>
  <si>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</si>
  <si>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</si>
  <si>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</si>
  <si>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</si>
  <si>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</si>
  <si>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</si>
  <si>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</si>
  <si>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</si>
  <si>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</si>
  <si>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</si>
  <si>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</si>
  <si>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</si>
  <si>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</si>
  <si>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</si>
  <si>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</si>
  <si>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</si>
  <si>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</si>
  <si>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</si>
  <si>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</si>
  <si>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</si>
  <si>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</si>
  <si>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</si>
  <si>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</si>
  <si>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</si>
  <si>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</si>
  <si>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</si>
  <si>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</si>
  <si>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</si>
  <si>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</si>
  <si>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</si>
  <si>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</si>
  <si>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</si>
  <si>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</si>
  <si>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</si>
  <si>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</si>
  <si>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</si>
  <si>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</si>
  <si>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</si>
  <si>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</si>
  <si>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</si>
  <si>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</si>
  <si>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</si>
  <si>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</si>
  <si>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</si>
  <si>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</si>
  <si>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</si>
  <si>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</si>
  <si>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</si>
  <si>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</si>
  <si>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</si>
  <si>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</si>
  <si>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</si>
  <si>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</si>
  <si>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</si>
  <si>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</si>
  <si>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</si>
  <si>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</si>
  <si>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</si>
  <si>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</si>
  <si>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</si>
  <si>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</si>
  <si>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</si>
  <si>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</si>
  <si>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</si>
  <si>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</si>
  <si>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</si>
  <si>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</si>
  <si>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</si>
  <si>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</si>
  <si>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</si>
  <si>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</si>
  <si>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</si>
  <si>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</si>
  <si>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</si>
  <si>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</si>
  <si>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</si>
  <si>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</si>
  <si>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</si>
  <si>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</si>
  <si>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</si>
  <si>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</si>
  <si>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</si>
  <si>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</si>
  <si>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</si>
  <si>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</si>
  <si>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</si>
  <si>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</si>
  <si>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</si>
  <si>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</si>
  <si>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</si>
  <si>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</si>
  <si>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</si>
  <si>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</si>
  <si>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</si>
  <si>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</si>
  <si>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</si>
  <si>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</si>
  <si>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</si>
  <si>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</si>
  <si>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</si>
  <si>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</si>
  <si>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</si>
  <si>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</si>
  <si>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</si>
  <si>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</si>
  <si>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</si>
  <si>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</si>
  <si>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</si>
  <si>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</si>
  <si>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</si>
  <si>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</si>
  <si>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</si>
  <si>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</si>
  <si>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</si>
  <si>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</si>
  <si>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</si>
  <si>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</si>
  <si>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</si>
  <si>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</si>
  <si>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</si>
  <si>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</si>
  <si>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</si>
  <si>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</si>
  <si>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</si>
  <si>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</si>
  <si>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</si>
  <si>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</si>
  <si>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</si>
  <si>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</si>
  <si>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</si>
  <si>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</si>
  <si>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</si>
  <si>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</si>
  <si>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</si>
  <si>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</si>
  <si>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</si>
  <si>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</si>
  <si>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</si>
  <si>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</si>
  <si>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</si>
  <si>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</si>
  <si>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</si>
  <si>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</si>
  <si>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</si>
  <si>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</si>
  <si>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</si>
  <si>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</si>
  <si>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</si>
  <si>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</si>
  <si>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</si>
  <si>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</si>
  <si>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</si>
  <si>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</si>
  <si>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</si>
  <si>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</si>
  <si>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</si>
  <si>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</si>
  <si>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</si>
  <si>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</si>
  <si>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</si>
  <si>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</si>
  <si>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</si>
  <si>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</si>
  <si>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</si>
  <si>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</si>
  <si>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</si>
  <si>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</si>
  <si>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</si>
  <si>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</si>
  <si>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</si>
  <si>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</si>
  <si>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</si>
  <si>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</si>
  <si>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</si>
  <si>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</si>
  <si>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</si>
  <si>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</si>
  <si>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</si>
  <si>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</si>
  <si>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</si>
  <si>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</si>
  <si>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</si>
  <si>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</si>
  <si>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</si>
  <si>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</si>
  <si>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</si>
  <si>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</si>
  <si>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</si>
  <si>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</si>
  <si>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</si>
  <si>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</si>
  <si>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</si>
  <si>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</si>
  <si>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</si>
  <si>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</si>
  <si>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</si>
  <si>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</si>
  <si>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</si>
  <si>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</si>
  <si>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</si>
  <si>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</si>
  <si>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</si>
  <si>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</si>
  <si>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</si>
  <si>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</si>
  <si>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</si>
  <si>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</si>
  <si>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</si>
  <si>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</si>
  <si>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</si>
  <si>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</si>
  <si>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</si>
  <si>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</si>
  <si>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</si>
  <si>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</si>
  <si>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</si>
  <si>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</si>
  <si>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</si>
  <si>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</si>
  <si>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</si>
  <si>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</si>
  <si>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</si>
  <si>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</si>
  <si>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</si>
  <si>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</si>
  <si>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</si>
  <si>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</si>
  <si>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</si>
  <si>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</si>
  <si>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</si>
  <si>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</si>
  <si>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</si>
  <si>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</si>
  <si>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</si>
  <si>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</si>
  <si>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</si>
  <si>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</si>
  <si>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</si>
  <si>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</si>
  <si>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</si>
  <si>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</si>
  <si>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</si>
  <si>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</si>
  <si>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</si>
  <si>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</si>
  <si>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</si>
  <si>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</si>
  <si>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</si>
  <si>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</si>
  <si>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</si>
  <si>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</si>
  <si>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</si>
  <si>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</si>
  <si>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</si>
  <si>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</si>
  <si>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</si>
  <si>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</si>
  <si>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</si>
  <si>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</si>
  <si>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</si>
  <si>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</si>
  <si>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</si>
  <si>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</si>
  <si>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</si>
  <si>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</si>
  <si>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</si>
  <si>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</si>
  <si>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</si>
  <si>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</si>
  <si>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</si>
  <si>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</si>
  <si>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</si>
  <si>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</si>
  <si>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</si>
  <si>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</si>
  <si>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</si>
  <si>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</si>
  <si>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</si>
  <si>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</si>
  <si>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</si>
  <si>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</si>
  <si>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</si>
  <si>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</si>
  <si>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</si>
  <si>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</si>
  <si>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</si>
  <si>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</si>
  <si>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</si>
  <si>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</si>
  <si>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</si>
  <si>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</si>
  <si>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</si>
  <si>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</si>
  <si>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</si>
  <si>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</si>
  <si>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</si>
  <si>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</si>
  <si>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</si>
  <si>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</si>
  <si>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</si>
  <si>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</si>
  <si>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</si>
  <si>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</si>
  <si>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</si>
  <si>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</si>
  <si>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</si>
  <si>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</si>
  <si>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</si>
  <si>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</si>
  <si>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</si>
  <si>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</si>
  <si>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</si>
  <si>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</si>
  <si>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</si>
  <si>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</si>
  <si>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</si>
  <si>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</si>
  <si>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</si>
  <si>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</si>
  <si>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</si>
  <si>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</si>
  <si>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</si>
  <si>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</si>
  <si>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</si>
  <si>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</si>
  <si>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</si>
  <si>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</si>
  <si>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</si>
  <si>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</si>
  <si>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</si>
  <si>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</si>
  <si>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</si>
  <si>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</si>
  <si>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</si>
  <si>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</si>
  <si>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</si>
  <si>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</si>
  <si>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</si>
  <si>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</si>
  <si>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</si>
  <si>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</si>
  <si>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</si>
  <si>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</si>
  <si>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</si>
  <si>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</si>
  <si>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</si>
  <si>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</si>
  <si>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</si>
  <si>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</si>
  <si>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</si>
  <si>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</si>
  <si>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</si>
  <si>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</si>
  <si>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</si>
  <si>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</si>
  <si>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</si>
  <si>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</si>
  <si>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</si>
  <si>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</si>
  <si>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</si>
  <si>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</si>
  <si>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</si>
  <si>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</si>
  <si>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</si>
  <si>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</si>
  <si>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</si>
  <si>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</si>
  <si>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</si>
  <si>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</si>
  <si>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</si>
  <si>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</si>
  <si>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</si>
  <si>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</si>
  <si>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</si>
  <si>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</si>
  <si>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</si>
  <si>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</si>
  <si>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</si>
  <si>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</si>
  <si>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</si>
  <si>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</si>
  <si>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</si>
  <si>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</si>
  <si>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</si>
  <si>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</si>
  <si>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</si>
  <si>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</si>
  <si>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</si>
  <si>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</si>
  <si>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</si>
  <si>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</si>
  <si>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</si>
  <si>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</si>
  <si>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</si>
  <si>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</si>
  <si>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</si>
  <si>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</si>
  <si>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</si>
  <si>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</si>
  <si>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</si>
  <si>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</si>
  <si>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</si>
  <si>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</si>
  <si>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</si>
  <si>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</si>
  <si>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</si>
  <si>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</si>
  <si>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</si>
  <si>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</si>
  <si>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</si>
  <si>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</si>
  <si>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</si>
  <si>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</si>
  <si>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</si>
  <si>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</si>
  <si>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</si>
  <si>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</si>
  <si>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</si>
  <si>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</si>
  <si>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</si>
  <si>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</si>
  <si>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</si>
  <si>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</si>
  <si>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</si>
  <si>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</si>
  <si>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</si>
  <si>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</si>
  <si>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</si>
  <si>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</si>
  <si>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</si>
  <si>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</si>
  <si>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</si>
  <si>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</si>
  <si>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</si>
  <si>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</si>
  <si>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</si>
  <si>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</si>
  <si>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</si>
  <si>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</si>
  <si>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</si>
  <si>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</si>
  <si>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</si>
  <si>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</si>
  <si>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</si>
  <si>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</si>
  <si>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</si>
  <si>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</si>
  <si>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</si>
  <si>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</si>
  <si>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</si>
  <si>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</si>
  <si>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</si>
  <si>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</si>
  <si>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</si>
  <si>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</si>
  <si>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</si>
  <si>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</si>
  <si>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</si>
  <si>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</si>
  <si>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</si>
  <si>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</si>
  <si>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</si>
  <si>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</si>
  <si>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</si>
  <si>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</si>
  <si>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</si>
  <si>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</si>
  <si>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</si>
  <si>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</si>
  <si>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</si>
  <si>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</si>
  <si>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</si>
  <si>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</si>
  <si>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</si>
  <si>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</si>
  <si>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</si>
  <si>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</si>
  <si>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</si>
  <si>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</si>
  <si>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</si>
  <si>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</si>
  <si>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</si>
  <si>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</si>
  <si>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</si>
  <si>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</si>
  <si>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</si>
  <si>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</si>
  <si>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</si>
  <si>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</si>
  <si>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</si>
  <si>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</si>
  <si>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</si>
  <si>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</si>
  <si>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</si>
  <si>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</si>
  <si>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</si>
  <si>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</si>
  <si>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</si>
  <si>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</si>
  <si>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</si>
  <si>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</si>
  <si>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</si>
  <si>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</si>
  <si>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</si>
  <si>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</si>
  <si>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</si>
  <si>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</si>
  <si>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</si>
  <si>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</si>
  <si>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</si>
  <si>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</si>
  <si>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</si>
  <si>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</si>
  <si>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</si>
  <si>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</si>
  <si>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</si>
  <si>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</si>
  <si>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</si>
  <si>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</si>
  <si>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</si>
  <si>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</si>
  <si>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</si>
  <si>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</si>
  <si>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</si>
  <si>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</si>
  <si>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</si>
  <si>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</si>
  <si>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</si>
  <si>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</si>
  <si>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</si>
  <si>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</si>
  <si>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</si>
  <si>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</si>
  <si>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</si>
  <si>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</si>
  <si>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</si>
  <si>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</si>
  <si>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</si>
  <si>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</si>
  <si>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</si>
  <si>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</si>
  <si>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</si>
  <si>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</si>
  <si>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</si>
  <si>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</si>
  <si>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</si>
  <si>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</si>
  <si>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</si>
  <si>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</si>
  <si>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</si>
  <si>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</si>
  <si>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</si>
  <si>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</si>
  <si>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</si>
  <si>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</si>
  <si>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</si>
  <si>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</si>
  <si>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</si>
  <si>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</si>
  <si>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</si>
  <si>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</si>
  <si>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</si>
  <si>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</si>
  <si>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</si>
  <si>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</si>
  <si>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</si>
  <si>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</si>
  <si>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</si>
  <si>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</si>
  <si>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</si>
  <si>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</si>
  <si>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</si>
  <si>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</si>
  <si>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</si>
  <si>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</si>
  <si>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</si>
  <si>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</si>
  <si>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</si>
  <si>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</si>
  <si>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</si>
  <si>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</si>
  <si>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</si>
  <si>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</si>
  <si>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</si>
  <si>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</si>
  <si>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</si>
  <si>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</si>
  <si>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</si>
  <si>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</si>
  <si>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</si>
  <si>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</si>
  <si>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</si>
  <si>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</si>
  <si>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</si>
  <si>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</si>
  <si>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</si>
  <si>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</si>
  <si>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</si>
  <si>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</si>
  <si>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</si>
  <si>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</si>
  <si>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</si>
  <si>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</si>
  <si>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</si>
  <si>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</si>
  <si>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</si>
  <si>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</si>
  <si>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</si>
  <si>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</si>
  <si>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</si>
  <si>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</si>
  <si>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</si>
  <si>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</si>
  <si>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</si>
  <si>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</si>
  <si>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</si>
  <si>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</si>
  <si>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</si>
  <si>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</si>
  <si>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</si>
  <si>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</si>
  <si>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</si>
  <si>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</si>
  <si>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</si>
  <si>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</si>
  <si>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</si>
  <si>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</si>
  <si>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</si>
  <si>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</si>
  <si>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</si>
  <si>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</si>
  <si>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</si>
  <si>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</si>
  <si>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</si>
  <si>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</si>
  <si>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</si>
  <si>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</si>
  <si>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</si>
  <si>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</si>
  <si>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</si>
  <si>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</si>
  <si>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</si>
  <si>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</si>
  <si>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</si>
  <si>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</si>
  <si>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</si>
  <si>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</si>
  <si>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</si>
  <si>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</si>
  <si>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</si>
  <si>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</si>
  <si>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</si>
  <si>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</si>
  <si>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</si>
  <si>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</si>
  <si>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</si>
  <si>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</si>
  <si>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</si>
  <si>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</si>
  <si>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</si>
  <si>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</si>
  <si>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</si>
  <si>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</si>
  <si>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</si>
  <si>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</si>
  <si>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</si>
  <si>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</si>
  <si>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</si>
  <si>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</si>
  <si>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</si>
  <si>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</si>
  <si>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</si>
  <si>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</si>
  <si>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</si>
  <si>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</si>
  <si>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</si>
  <si>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</si>
  <si>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</si>
  <si>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</si>
  <si>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</si>
  <si>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</si>
  <si>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</si>
  <si>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</si>
  <si>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</si>
  <si>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</si>
  <si>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</si>
  <si>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</si>
  <si>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</si>
  <si>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</si>
  <si>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</si>
  <si>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</si>
  <si>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</si>
  <si>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</si>
  <si>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</si>
  <si>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</si>
  <si>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</si>
  <si>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</si>
  <si>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</si>
  <si>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</si>
  <si>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</si>
  <si>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</si>
  <si>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</si>
  <si>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</si>
  <si>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</si>
  <si>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</si>
  <si>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</si>
  <si>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</si>
  <si>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</si>
  <si>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</si>
  <si>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</si>
  <si>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</si>
  <si>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</si>
  <si>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</si>
  <si>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</si>
  <si>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</si>
  <si>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</si>
  <si>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</si>
  <si>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</si>
  <si>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</si>
  <si>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</si>
  <si>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</si>
  <si>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</si>
  <si>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</si>
  <si>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</si>
  <si>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</si>
  <si>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</si>
  <si>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</si>
  <si>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</si>
  <si>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</si>
  <si>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</si>
  <si>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</si>
  <si>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</si>
  <si>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</si>
  <si>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</si>
  <si>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</si>
  <si>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</si>
  <si>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</si>
  <si>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</si>
  <si>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</si>
  <si>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</si>
  <si>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</si>
  <si>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</si>
  <si>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</si>
  <si>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</si>
  <si>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</si>
  <si>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</si>
  <si>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</si>
  <si>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</si>
  <si>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</si>
  <si>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</si>
  <si>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</si>
  <si>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</si>
  <si>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</si>
  <si>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</si>
  <si>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</si>
  <si>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</si>
  <si>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</si>
  <si>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</si>
  <si>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</si>
  <si>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</si>
  <si>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</si>
  <si>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</si>
  <si>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</si>
  <si>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</si>
  <si>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</si>
  <si>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</si>
  <si>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</si>
  <si>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</si>
  <si>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</si>
  <si>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</si>
  <si>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</si>
  <si>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</si>
  <si>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</si>
  <si>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</si>
  <si>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</si>
  <si>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</si>
  <si>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</si>
  <si>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</si>
  <si>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</si>
  <si>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</si>
  <si>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</si>
  <si>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</si>
  <si>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</si>
  <si>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</si>
  <si>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</si>
  <si>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</si>
  <si>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</si>
  <si>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</si>
  <si>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</si>
  <si>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</si>
  <si>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</si>
  <si>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</si>
  <si>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</si>
  <si>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</si>
  <si>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</si>
  <si>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</si>
  <si>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</si>
  <si>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</si>
  <si>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</si>
  <si>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</si>
  <si>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</si>
  <si>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</si>
  <si>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</si>
  <si>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</si>
  <si>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</si>
  <si>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</si>
  <si>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</si>
  <si>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</si>
  <si>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</si>
  <si>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</si>
  <si>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</si>
  <si>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</si>
  <si>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</si>
  <si>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</si>
  <si>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</si>
  <si>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</si>
  <si>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</si>
  <si>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</si>
  <si>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</si>
  <si>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</si>
  <si>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</si>
  <si>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</si>
  <si>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</si>
  <si>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</si>
  <si>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</si>
  <si>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</si>
  <si>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</si>
  <si>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</si>
  <si>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</si>
  <si>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</si>
  <si>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</si>
  <si>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</si>
  <si>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</si>
  <si>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</si>
  <si>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</si>
  <si>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</si>
  <si>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</si>
  <si>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</si>
  <si>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</si>
  <si>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</si>
  <si>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</si>
  <si>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</si>
  <si>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</si>
  <si>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</si>
  <si>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</si>
  <si>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</si>
  <si>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</si>
  <si>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</si>
  <si>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</si>
  <si>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</si>
  <si>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</si>
  <si>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</si>
  <si>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</si>
  <si>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</si>
  <si>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</si>
  <si>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</si>
  <si>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</si>
  <si>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</si>
  <si>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</si>
  <si>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</si>
  <si>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</si>
  <si>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</si>
  <si>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</si>
  <si>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</si>
  <si>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</si>
  <si>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</si>
  <si>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</si>
  <si>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</si>
  <si>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</si>
  <si>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</si>
  <si>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</si>
  <si>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</si>
  <si>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</si>
  <si>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</si>
  <si>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</si>
  <si>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</si>
  <si>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</si>
  <si>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</si>
  <si>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</si>
  <si>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</si>
  <si>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</si>
  <si>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</si>
  <si>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</si>
  <si>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</si>
  <si>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</si>
  <si>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</si>
  <si>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</si>
  <si>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</si>
  <si>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</si>
  <si>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</si>
  <si>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</si>
  <si>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</si>
  <si>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</si>
  <si>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</si>
  <si>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</si>
  <si>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</si>
  <si>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</si>
  <si>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</si>
  <si>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</si>
  <si>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</si>
  <si>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</si>
  <si>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</si>
  <si>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</si>
  <si>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</si>
  <si>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</si>
  <si>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</si>
  <si>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</si>
  <si>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</si>
  <si>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</si>
  <si>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</si>
  <si>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</si>
  <si>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</si>
  <si>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</si>
  <si>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</si>
  <si>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</si>
  <si>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</si>
  <si>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</si>
  <si>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</si>
  <si>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</si>
  <si>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</si>
  <si>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</si>
  <si>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</si>
  <si>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</si>
  <si>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</si>
  <si>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</si>
  <si>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</si>
  <si>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</si>
  <si>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</si>
  <si>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</si>
  <si>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</si>
  <si>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</si>
  <si>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</si>
  <si>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</si>
  <si>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</si>
  <si>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</si>
  <si>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</si>
  <si>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</si>
  <si>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</si>
  <si>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</si>
  <si>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</si>
  <si>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</si>
  <si>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</si>
  <si>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</si>
  <si>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</si>
  <si>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</si>
  <si>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</si>
  <si>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</si>
  <si>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</si>
  <si>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</si>
  <si>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</si>
  <si>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</si>
  <si>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</si>
  <si>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</si>
  <si>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</si>
  <si>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</si>
  <si>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</si>
  <si>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</si>
  <si>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</si>
  <si>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</si>
  <si>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</si>
  <si>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</si>
  <si>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</si>
  <si>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</si>
  <si>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</si>
  <si>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</si>
  <si>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</si>
  <si>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</si>
  <si>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</si>
  <si>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</si>
  <si>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</si>
  <si>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</si>
  <si>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</si>
  <si>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</si>
  <si>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</si>
  <si>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</si>
  <si>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</si>
  <si>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</si>
  <si>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</si>
  <si>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</si>
  <si>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</si>
  <si>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</si>
  <si>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</si>
  <si>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</si>
  <si>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</si>
  <si>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</si>
  <si>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</si>
  <si>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</si>
  <si>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</si>
  <si>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</si>
  <si>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</si>
  <si>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</si>
  <si>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</si>
  <si>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</si>
  <si>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</si>
  <si>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</si>
  <si>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</si>
  <si>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</si>
  <si>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</si>
  <si>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</si>
  <si>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</si>
  <si>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</si>
  <si>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</si>
  <si>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</si>
  <si>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</si>
  <si>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</si>
  <si>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</si>
  <si>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</si>
  <si>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</si>
  <si>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</si>
  <si>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</si>
  <si>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</si>
  <si>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</si>
  <si>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</si>
  <si>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</si>
  <si>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</si>
  <si>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</si>
  <si>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</si>
  <si>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</si>
  <si>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</si>
  <si>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</si>
  <si>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</si>
  <si>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</si>
  <si>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</si>
  <si>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</si>
  <si>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</si>
  <si>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</si>
  <si>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</si>
  <si>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</si>
  <si>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</si>
  <si>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</si>
  <si>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</si>
  <si>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</si>
  <si>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</si>
  <si>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</si>
  <si>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</si>
  <si>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</si>
  <si>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</si>
  <si>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</si>
  <si>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</si>
  <si>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</si>
  <si>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</si>
  <si>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</si>
  <si>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</si>
  <si>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</si>
  <si>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</si>
  <si>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</si>
  <si>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</si>
  <si>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</si>
  <si>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</si>
  <si>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</si>
  <si>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</si>
  <si>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</si>
  <si>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</si>
  <si>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</si>
  <si>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</si>
  <si>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</si>
  <si>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</si>
  <si>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</si>
  <si>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</si>
  <si>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</si>
  <si>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</si>
  <si>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</si>
  <si>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</si>
  <si>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</si>
  <si>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</si>
  <si>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</si>
  <si>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</si>
  <si>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</si>
  <si>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</si>
  <si>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</si>
  <si>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</si>
  <si>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</si>
  <si>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</si>
  <si>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</si>
  <si>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</si>
  <si>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</si>
  <si>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</si>
  <si>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</si>
  <si>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</si>
  <si>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</si>
  <si>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</si>
  <si>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</si>
  <si>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</si>
  <si>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</si>
  <si>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</si>
  <si>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</si>
  <si>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</si>
  <si>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</si>
  <si>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</si>
  <si>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</si>
  <si>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</si>
  <si>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</si>
  <si>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</si>
  <si>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</si>
  <si>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</si>
  <si>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</si>
  <si>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</si>
  <si>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</si>
  <si>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</si>
  <si>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</si>
  <si>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</si>
  <si>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</si>
  <si>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</si>
  <si>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</si>
  <si>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</si>
  <si>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</si>
  <si>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</si>
  <si>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</si>
  <si>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</si>
  <si>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</si>
  <si>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</si>
  <si>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</si>
  <si>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</si>
  <si>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</si>
  <si>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</si>
  <si>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</si>
  <si>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</si>
  <si>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</si>
  <si>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</si>
  <si>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</si>
  <si>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</si>
  <si>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</si>
  <si>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</si>
  <si>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</si>
  <si>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</si>
  <si>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</si>
  <si>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</si>
  <si>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</si>
  <si>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</si>
  <si>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</si>
  <si>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</si>
  <si>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</si>
  <si>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</si>
  <si>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</si>
  <si>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</si>
  <si>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</si>
  <si>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</si>
  <si>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</si>
  <si>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</si>
  <si>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</si>
  <si>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</si>
  <si>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</si>
  <si>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</si>
  <si>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</si>
  <si>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</si>
  <si>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</si>
  <si>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</si>
  <si>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</si>
  <si>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</si>
  <si>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</si>
  <si>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</si>
  <si>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</si>
  <si>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</si>
  <si>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</si>
  <si>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</si>
  <si>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</si>
  <si>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</si>
  <si>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</si>
  <si>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</si>
  <si>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</si>
  <si>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</si>
  <si>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</si>
  <si>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</si>
  <si>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</si>
  <si>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</si>
  <si>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</si>
  <si>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</si>
  <si>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</si>
  <si>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</si>
  <si>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</si>
  <si>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</si>
  <si>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</si>
  <si>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</si>
  <si>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</si>
  <si>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</si>
  <si>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</si>
  <si>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</si>
  <si>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</si>
  <si>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</si>
  <si>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</si>
  <si>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</si>
  <si>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</si>
  <si>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</si>
  <si>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</si>
  <si>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</si>
  <si>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</si>
  <si>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</si>
  <si>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</si>
  <si>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</si>
  <si>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</si>
  <si>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</si>
  <si>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</si>
  <si>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</si>
  <si>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</si>
  <si>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</si>
  <si>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</si>
  <si>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</si>
  <si>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</si>
  <si>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</si>
  <si>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</si>
  <si>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</si>
  <si>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</si>
  <si>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</si>
  <si>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</si>
  <si>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</si>
  <si>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</si>
  <si>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</si>
  <si>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</si>
  <si>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</si>
  <si>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</si>
  <si>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</si>
  <si>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</si>
  <si>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</si>
  <si>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</si>
  <si>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</si>
  <si>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</si>
  <si>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</si>
  <si>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</si>
  <si>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</si>
  <si>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</si>
  <si>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</si>
  <si>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</si>
  <si>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</si>
  <si>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</si>
  <si>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</si>
  <si>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</si>
  <si>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</si>
  <si>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</si>
  <si>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</si>
  <si>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</si>
  <si>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</si>
  <si>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</si>
  <si>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</si>
  <si>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</si>
  <si>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</si>
  <si>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</si>
  <si>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</si>
  <si>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</si>
  <si>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</si>
  <si>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</si>
  <si>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</si>
  <si>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</si>
  <si>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</si>
  <si>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</si>
  <si>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</si>
  <si>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</si>
  <si>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</si>
  <si>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</si>
  <si>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</si>
  <si>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</si>
  <si>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</si>
  <si>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</si>
  <si>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</si>
  <si>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</si>
  <si>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</si>
  <si>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</si>
  <si>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</si>
  <si>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</si>
  <si>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</si>
  <si>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</si>
  <si>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</si>
  <si>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</si>
  <si>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</si>
  <si>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</si>
  <si>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</si>
  <si>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</si>
  <si>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</si>
  <si>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</si>
  <si>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</si>
  <si>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</si>
  <si>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</si>
  <si>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</si>
  <si>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</si>
  <si>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</si>
  <si>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</si>
  <si>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</si>
  <si>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</si>
  <si>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</si>
  <si>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</si>
  <si>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</si>
  <si>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</si>
  <si>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</si>
  <si>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</si>
  <si>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</si>
  <si>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</si>
  <si>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</si>
  <si>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</si>
  <si>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</si>
  <si>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</si>
  <si>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</si>
  <si>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</si>
  <si>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</si>
  <si>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</si>
  <si>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</si>
  <si>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</si>
  <si>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</si>
  <si>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</si>
  <si>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</si>
  <si>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</si>
  <si>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</si>
  <si>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</si>
  <si>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</si>
  <si>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</si>
  <si>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</si>
  <si>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</si>
  <si>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</si>
  <si>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</si>
  <si>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</si>
  <si>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</si>
  <si>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</si>
  <si>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</si>
  <si>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</si>
  <si>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</si>
  <si>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</si>
  <si>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</si>
  <si>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</si>
  <si>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</si>
  <si>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</si>
  <si>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</si>
  <si>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</si>
  <si>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</si>
  <si>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</si>
  <si>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</si>
  <si>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</si>
  <si>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</si>
  <si>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</si>
  <si>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</si>
  <si>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</si>
  <si>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</si>
  <si>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</si>
  <si>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</si>
  <si>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</si>
  <si>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</si>
  <si>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</si>
  <si>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</si>
  <si>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</si>
  <si>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</si>
  <si>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</si>
  <si>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</si>
  <si>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</si>
  <si>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</si>
  <si>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</si>
  <si>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</si>
  <si>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</si>
  <si>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</si>
  <si>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</si>
  <si>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</si>
  <si>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</si>
  <si>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</si>
  <si>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</si>
  <si>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</si>
  <si>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</si>
  <si>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</si>
  <si>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</si>
  <si>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</si>
  <si>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</si>
  <si>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</si>
  <si>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</si>
  <si>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</si>
  <si>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</si>
  <si>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</si>
  <si>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</si>
  <si>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</si>
  <si>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</si>
  <si>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</si>
  <si>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</si>
  <si>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</si>
  <si>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</si>
  <si>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</si>
  <si>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</si>
  <si>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</si>
  <si>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</si>
  <si>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</si>
  <si>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</si>
  <si>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</si>
  <si>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</si>
  <si>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</si>
  <si>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</si>
  <si>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</si>
  <si>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</si>
  <si>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</si>
  <si>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</si>
  <si>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</si>
  <si>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</si>
  <si>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</si>
  <si>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</si>
  <si>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</si>
  <si>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</si>
  <si>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</si>
  <si>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</si>
  <si>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</si>
  <si>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</si>
  <si>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</si>
  <si>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</si>
  <si>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</si>
  <si>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</si>
  <si>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</si>
  <si>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</si>
  <si>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</si>
  <si>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</si>
  <si>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</si>
  <si>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</si>
  <si>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</si>
  <si>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</si>
  <si>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</si>
  <si>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</si>
  <si>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</si>
  <si>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</si>
  <si>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</si>
  <si>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</si>
  <si>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</si>
  <si>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</si>
  <si>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</si>
  <si>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</si>
  <si>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</si>
  <si>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</si>
  <si>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</si>
  <si>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</si>
  <si>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</si>
  <si>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</si>
  <si>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</si>
  <si>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</si>
  <si>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</si>
  <si>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</si>
  <si>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</si>
  <si>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</si>
  <si>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</si>
  <si>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</si>
  <si>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</si>
  <si>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</si>
  <si>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</si>
  <si>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</si>
  <si>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</si>
  <si>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</si>
  <si>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</si>
  <si>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</si>
  <si>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</si>
  <si>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</si>
  <si>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</si>
  <si>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</si>
  <si>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</si>
  <si>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</si>
  <si>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</si>
  <si>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</si>
  <si>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</si>
  <si>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</si>
  <si>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</si>
  <si>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</si>
  <si>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</si>
  <si>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</si>
  <si>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</si>
  <si>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</si>
  <si>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</si>
  <si>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</si>
  <si>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</si>
  <si>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</si>
  <si>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</si>
  <si>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</si>
  <si>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</si>
  <si>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</si>
  <si>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</si>
  <si>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</si>
  <si>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</si>
  <si>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</si>
  <si>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</si>
  <si>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</si>
  <si>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</si>
  <si>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</si>
  <si>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</si>
  <si>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</si>
  <si>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</si>
  <si>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</si>
  <si>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</si>
  <si>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</si>
  <si>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</si>
  <si>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</si>
  <si>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</si>
  <si>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</si>
  <si>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</si>
  <si>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</si>
  <si>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</si>
  <si>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</si>
  <si>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</si>
  <si>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</si>
  <si>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</si>
  <si>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</si>
  <si>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</si>
  <si>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</si>
  <si>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</si>
  <si>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</si>
  <si>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</si>
  <si>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</si>
  <si>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</si>
  <si>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</si>
  <si>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</si>
  <si>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</si>
  <si>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</si>
  <si>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</si>
  <si>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</si>
  <si>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</si>
  <si>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</si>
  <si>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</si>
  <si>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</si>
  <si>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</si>
  <si>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</si>
  <si>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</si>
  <si>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</si>
  <si>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</si>
  <si>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</si>
  <si>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</si>
  <si>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</si>
  <si>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</si>
  <si>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</si>
  <si>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</si>
  <si>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</si>
  <si>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</si>
  <si>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</si>
  <si>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</si>
  <si>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</si>
  <si>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</si>
  <si>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</si>
  <si>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</si>
  <si>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</si>
  <si>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</si>
  <si>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</si>
  <si>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</si>
  <si>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</si>
  <si>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</si>
  <si>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</si>
  <si>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</si>
  <si>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</si>
  <si>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</si>
  <si>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</si>
  <si>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</si>
  <si>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</si>
  <si>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</si>
  <si>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</si>
  <si>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</si>
  <si>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</si>
  <si>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</si>
  <si>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</si>
  <si>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</si>
  <si>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</si>
  <si>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</si>
  <si>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</si>
  <si>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</si>
  <si>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</si>
  <si>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</si>
  <si>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</si>
  <si>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</si>
  <si>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</si>
  <si>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</si>
  <si>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</si>
  <si>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</si>
  <si>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</si>
  <si>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</si>
  <si>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</si>
  <si>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</si>
  <si>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</si>
  <si>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</si>
  <si>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</si>
  <si>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</si>
  <si>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</si>
  <si>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</si>
  <si>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</si>
  <si>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</si>
  <si>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</si>
  <si>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</si>
  <si>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</si>
  <si>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</si>
  <si>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</si>
  <si>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</si>
  <si>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</si>
  <si>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</si>
  <si>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</si>
  <si>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</si>
  <si>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</si>
  <si>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</si>
  <si>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</si>
  <si>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</si>
  <si>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</si>
  <si>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</si>
  <si>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</si>
  <si>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</si>
  <si>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</si>
  <si>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</si>
  <si>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</si>
  <si>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</si>
  <si>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</si>
  <si>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</si>
  <si>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</si>
  <si>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</si>
  <si>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</si>
  <si>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</si>
  <si>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</si>
  <si>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</si>
  <si>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</si>
  <si>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</si>
  <si>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</si>
  <si>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</si>
  <si>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</si>
  <si>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</si>
  <si>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</si>
  <si>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</si>
  <si>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</si>
  <si>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</si>
  <si>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</si>
  <si>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</si>
  <si>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</si>
  <si>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</si>
  <si>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</si>
  <si>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</si>
  <si>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</si>
  <si>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</si>
  <si>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</si>
  <si>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</si>
  <si>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</si>
  <si>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</si>
  <si>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</si>
  <si>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</si>
  <si>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</si>
  <si>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</si>
  <si>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</si>
  <si>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</si>
  <si>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</si>
  <si>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</si>
  <si>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</si>
  <si>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</si>
  <si>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</si>
  <si>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</si>
  <si>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</si>
  <si>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</si>
  <si>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</si>
  <si>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</si>
  <si>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</si>
  <si>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</si>
  <si>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</si>
  <si>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</si>
  <si>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</si>
  <si>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</si>
  <si>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</si>
  <si>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</si>
  <si>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</si>
  <si>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</si>
  <si>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</si>
  <si>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</si>
  <si>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</si>
  <si>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</si>
  <si>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</si>
  <si>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</si>
  <si>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</si>
  <si>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</si>
  <si>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</si>
  <si>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</si>
  <si>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</si>
  <si>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</si>
  <si>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</si>
  <si>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</si>
  <si>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</si>
  <si>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</si>
  <si>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</si>
  <si>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</si>
  <si>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</si>
  <si>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</si>
  <si>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</si>
  <si>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</si>
  <si>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</si>
  <si>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</si>
  <si>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</si>
  <si>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</si>
  <si>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</si>
  <si>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</si>
  <si>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</si>
  <si>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</si>
  <si>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</si>
  <si>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</si>
  <si>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</si>
  <si>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</si>
  <si>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</si>
  <si>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</si>
  <si>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</si>
  <si>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</si>
  <si>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</si>
  <si>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</si>
  <si>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</si>
  <si>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</si>
  <si>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</si>
  <si>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</si>
  <si>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</si>
  <si>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</si>
  <si>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</si>
  <si>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</si>
  <si>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</si>
  <si>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</si>
  <si>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</si>
  <si>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</si>
  <si>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</si>
  <si>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</si>
  <si>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</si>
  <si>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</si>
  <si>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</si>
  <si>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</si>
  <si>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</si>
  <si>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</si>
  <si>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</si>
  <si>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</si>
  <si>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</si>
  <si>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</si>
  <si>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</si>
  <si>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</si>
  <si>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</si>
  <si>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</si>
  <si>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</si>
  <si>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</si>
  <si>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</si>
  <si>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</si>
  <si>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</si>
  <si>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</si>
  <si>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</si>
  <si>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</si>
  <si>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</si>
  <si>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</si>
  <si>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</si>
  <si>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</si>
  <si>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</si>
  <si>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</si>
  <si>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</si>
  <si>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</si>
  <si>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</si>
  <si>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</si>
  <si>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</si>
  <si>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</si>
  <si>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</si>
  <si>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</si>
  <si>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</si>
  <si>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</si>
  <si>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</si>
  <si>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</si>
  <si>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</si>
  <si>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</si>
  <si>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</si>
  <si>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</si>
  <si>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</si>
  <si>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</si>
  <si>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</si>
  <si>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</si>
  <si>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</si>
  <si>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</si>
  <si>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</si>
  <si>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</si>
  <si>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</si>
  <si>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</si>
  <si>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</si>
  <si>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</si>
  <si>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</si>
  <si>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</si>
  <si>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</si>
  <si>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</si>
  <si>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</si>
  <si>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</si>
  <si>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</si>
  <si>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</si>
  <si>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</si>
  <si>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</si>
  <si>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</si>
  <si>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</si>
  <si>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</si>
  <si>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</si>
  <si>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</si>
  <si>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</si>
  <si>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</si>
  <si>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</si>
  <si>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</si>
  <si>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</si>
  <si>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</si>
  <si>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</si>
  <si>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</si>
  <si>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</si>
  <si>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</si>
  <si>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</si>
  <si>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</si>
  <si>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</si>
  <si>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</si>
  <si>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</si>
  <si>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</si>
  <si>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</si>
  <si>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</si>
  <si>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</si>
  <si>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</si>
  <si>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</si>
  <si>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</si>
  <si>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</si>
  <si>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</si>
  <si>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</si>
  <si>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</si>
  <si>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</si>
  <si>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</si>
  <si>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</si>
  <si>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</si>
  <si>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</si>
  <si>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</si>
  <si>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</si>
  <si>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</si>
  <si>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</si>
  <si>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</si>
  <si>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</si>
  <si>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</si>
  <si>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</si>
  <si>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</si>
  <si>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</si>
  <si>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</si>
  <si>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</si>
  <si>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</si>
  <si>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</si>
  <si>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</si>
  <si>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</si>
  <si>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</si>
  <si>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</si>
  <si>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</si>
  <si>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</si>
  <si>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</si>
  <si>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</si>
  <si>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</si>
  <si>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</si>
  <si>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</si>
  <si>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</si>
  <si>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</si>
  <si>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</si>
  <si>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</si>
  <si>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</si>
  <si>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</si>
  <si>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</si>
  <si>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</si>
  <si>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</si>
  <si>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</si>
  <si>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</si>
  <si>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</si>
  <si>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</si>
  <si>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</si>
  <si>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</si>
  <si>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</si>
  <si>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</si>
  <si>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</si>
  <si>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</si>
  <si>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</si>
  <si>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</si>
  <si>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</si>
  <si>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</si>
  <si>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</si>
  <si>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</si>
  <si>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</si>
  <si>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</si>
  <si>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</si>
  <si>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</si>
  <si>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</si>
  <si>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</si>
  <si>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</si>
  <si>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</si>
  <si>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</si>
  <si>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</si>
  <si>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</si>
  <si>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</si>
  <si>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</si>
  <si>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</si>
  <si>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</si>
  <si>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</si>
  <si>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</si>
  <si>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</si>
  <si>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</si>
  <si>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</si>
  <si>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</si>
  <si>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</si>
  <si>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</si>
  <si>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</si>
  <si>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</si>
  <si>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</si>
  <si>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</si>
  <si>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</si>
  <si>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</si>
  <si>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</si>
  <si>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</si>
  <si>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</si>
  <si>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</si>
  <si>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</si>
  <si>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</si>
  <si>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</si>
  <si>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</si>
  <si>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</si>
  <si>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</si>
  <si>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</si>
  <si>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</si>
  <si>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</si>
  <si>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</si>
  <si>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</si>
  <si>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</si>
  <si>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</si>
  <si>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</si>
  <si>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</si>
  <si>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</si>
  <si>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</si>
  <si>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</si>
  <si>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</si>
  <si>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</si>
  <si>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</si>
  <si>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</si>
  <si>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</si>
  <si>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</si>
  <si>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</si>
  <si>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</si>
  <si>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</si>
  <si>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</si>
  <si>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</si>
  <si>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</si>
  <si>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</si>
  <si>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</si>
  <si>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</si>
  <si>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</si>
  <si>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</si>
  <si>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</si>
  <si>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</si>
  <si>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</si>
  <si>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</si>
  <si>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</si>
  <si>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</si>
  <si>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</si>
  <si>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</si>
  <si>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</si>
  <si>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</si>
  <si>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</si>
  <si>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</si>
  <si>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</si>
  <si>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</si>
  <si>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</si>
  <si>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</si>
  <si>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</si>
  <si>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</si>
  <si>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</si>
  <si>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</si>
  <si>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</si>
  <si>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</si>
  <si>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</si>
  <si>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</si>
  <si>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</si>
  <si>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</si>
  <si>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</si>
  <si>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</si>
  <si>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</si>
  <si>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</si>
  <si>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</si>
  <si>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</si>
  <si>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</si>
  <si>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</si>
  <si>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</si>
  <si>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</si>
  <si>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</si>
  <si>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</si>
  <si>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</si>
  <si>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</si>
  <si>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</si>
  <si>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</si>
  <si>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</si>
  <si>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</si>
  <si>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</si>
  <si>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</si>
  <si>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</si>
  <si>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</si>
  <si>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</si>
  <si>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</si>
  <si>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</si>
  <si>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</si>
  <si>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</si>
  <si>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</si>
  <si>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</si>
  <si>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</si>
  <si>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</si>
  <si>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</si>
  <si>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</si>
  <si>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</si>
  <si>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</si>
  <si>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</si>
  <si>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</si>
  <si>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</si>
  <si>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</si>
  <si>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</si>
  <si>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</si>
  <si>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</si>
  <si>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</si>
  <si>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</si>
  <si>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</si>
  <si>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</si>
  <si>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</si>
  <si>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</si>
  <si>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</si>
  <si>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</si>
  <si>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</si>
  <si>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</si>
  <si>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</si>
  <si>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</si>
  <si>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</si>
  <si>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</si>
  <si>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</si>
  <si>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</si>
  <si>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</si>
  <si>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</si>
  <si>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</si>
  <si>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</si>
  <si>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</si>
  <si>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</si>
  <si>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</si>
  <si>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</si>
  <si>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</si>
  <si>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</si>
  <si>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</si>
  <si>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</si>
  <si>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</si>
  <si>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</si>
  <si>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</si>
  <si>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</si>
  <si>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</si>
  <si>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</si>
  <si>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</si>
  <si>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</si>
  <si>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</si>
  <si>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</si>
  <si>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</si>
  <si>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</si>
  <si>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</si>
  <si>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</si>
  <si>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</si>
  <si>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</si>
  <si>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</si>
  <si>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</si>
  <si>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</si>
  <si>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</si>
  <si>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</si>
  <si>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</si>
  <si>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</si>
  <si>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</si>
  <si>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</si>
  <si>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</si>
  <si>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</si>
  <si>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</si>
  <si>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</si>
  <si>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</si>
  <si>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</si>
  <si>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</si>
  <si>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</si>
  <si>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</si>
  <si>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</si>
  <si>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</si>
  <si>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</si>
  <si>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</si>
  <si>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</si>
  <si>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</si>
  <si>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</si>
  <si>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</si>
  <si>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</si>
  <si>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</si>
  <si>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</si>
  <si>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</si>
  <si>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</si>
  <si>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</si>
  <si>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</si>
  <si>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</si>
  <si>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</si>
  <si>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</si>
  <si>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</si>
  <si>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</si>
  <si>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</si>
  <si>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</si>
  <si>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</si>
  <si>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</si>
  <si>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</si>
  <si>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</si>
  <si>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</si>
  <si>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</si>
  <si>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</si>
  <si>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</si>
  <si>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</si>
  <si>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</si>
  <si>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</si>
  <si>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</si>
  <si>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</si>
  <si>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</si>
  <si>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</si>
  <si>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</si>
  <si>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</si>
  <si>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</si>
  <si>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</si>
  <si>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</si>
  <si>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</si>
  <si>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</si>
  <si>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</si>
  <si>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</si>
  <si>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</si>
  <si>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</si>
  <si>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</si>
  <si>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</si>
  <si>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</si>
  <si>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</si>
  <si>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</si>
  <si>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</si>
  <si>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</si>
  <si>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</si>
  <si>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</si>
  <si>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</si>
  <si>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</si>
  <si>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</si>
  <si>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</si>
  <si>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</si>
  <si>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</si>
  <si>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</si>
  <si>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</si>
  <si>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</si>
  <si>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</si>
  <si>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</si>
  <si>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</si>
  <si>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</si>
  <si>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</si>
  <si>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</si>
  <si>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</si>
  <si>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</si>
  <si>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</si>
  <si>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</si>
  <si>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</si>
  <si>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</si>
  <si>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</si>
  <si>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</si>
  <si>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</si>
  <si>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</si>
  <si>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</si>
  <si>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</si>
  <si>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</si>
  <si>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</si>
  <si>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</si>
  <si>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</si>
  <si>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</si>
  <si>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</si>
  <si>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</si>
  <si>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</si>
  <si>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</si>
  <si>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</si>
  <si>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</si>
  <si>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</si>
  <si>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</si>
  <si>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</si>
  <si>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</si>
  <si>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</si>
  <si>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</si>
  <si>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</si>
  <si>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</si>
  <si>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</si>
  <si>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</si>
  <si>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</si>
  <si>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</si>
  <si>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</si>
  <si>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</si>
  <si>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</si>
  <si>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</si>
  <si>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</si>
  <si>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</si>
  <si>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</si>
  <si>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</si>
  <si>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</si>
  <si>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</si>
  <si>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</si>
  <si>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</si>
  <si>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</si>
  <si>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</si>
  <si>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</si>
  <si>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</si>
  <si>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</si>
  <si>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</si>
  <si>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</si>
  <si>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</si>
  <si>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</si>
  <si>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</si>
  <si>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</si>
  <si>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</si>
  <si>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</si>
  <si>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</si>
  <si>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</si>
  <si>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</si>
  <si>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</si>
  <si>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</si>
  <si>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</si>
  <si>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</si>
  <si>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</si>
  <si>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</si>
  <si>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</si>
  <si>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</si>
  <si>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</si>
  <si>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</si>
  <si>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</si>
  <si>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</si>
  <si>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</si>
  <si>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</si>
  <si>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</si>
  <si>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</si>
  <si>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</si>
  <si>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</si>
  <si>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</si>
  <si>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</si>
  <si>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</si>
  <si>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</si>
  <si>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</si>
  <si>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</si>
  <si>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</si>
  <si>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</si>
  <si>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</si>
  <si>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</si>
  <si>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</si>
  <si>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</si>
  <si>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</si>
  <si>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</si>
  <si>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</si>
  <si>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</si>
  <si>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</si>
  <si>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</si>
  <si>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</si>
  <si>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</si>
  <si>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</si>
  <si>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</si>
  <si>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</si>
  <si>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</si>
  <si>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</si>
  <si>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</si>
  <si>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</si>
  <si>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</si>
  <si>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</si>
  <si>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</si>
  <si>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</si>
  <si>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</si>
  <si>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</si>
  <si>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</si>
  <si>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</si>
  <si>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</si>
  <si>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</si>
  <si>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</si>
  <si>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</si>
  <si>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</si>
  <si>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</si>
  <si>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</si>
  <si>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</si>
  <si>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</si>
  <si>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</si>
  <si>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</si>
  <si>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</si>
  <si>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</si>
  <si>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</si>
  <si>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</si>
  <si>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</si>
  <si>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</si>
  <si>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</si>
  <si>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</si>
  <si>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</si>
  <si>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</si>
  <si>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</si>
  <si>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</si>
  <si>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</si>
  <si>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</si>
  <si>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</si>
  <si>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</si>
  <si>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</si>
  <si>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</si>
  <si>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</si>
  <si>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</si>
  <si>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</si>
  <si>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</si>
  <si>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</si>
  <si>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</si>
  <si>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</si>
  <si>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</si>
  <si>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</si>
  <si>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</si>
  <si>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</si>
  <si>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</si>
  <si>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</si>
  <si>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</si>
  <si>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</si>
  <si>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</si>
  <si>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</si>
  <si>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</si>
  <si>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</si>
  <si>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</si>
  <si>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</si>
  <si>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</si>
  <si>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</si>
  <si>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</si>
  <si>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</si>
  <si>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</si>
  <si>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</si>
  <si>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</si>
  <si>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</si>
  <si>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</si>
  <si>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</si>
  <si>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</si>
  <si>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</si>
  <si>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</si>
  <si>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</si>
  <si>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</si>
  <si>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</si>
  <si>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</si>
  <si>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</si>
  <si>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</si>
  <si>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</si>
  <si>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</si>
  <si>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</si>
  <si>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</si>
  <si>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</si>
  <si>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</si>
  <si>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</si>
  <si>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</si>
  <si>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</si>
  <si>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</si>
  <si>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</si>
  <si>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</si>
  <si>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</si>
  <si>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</si>
  <si>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</si>
  <si>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</si>
  <si>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</si>
  <si>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</si>
  <si>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</si>
  <si>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</si>
  <si>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</si>
  <si>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</si>
  <si>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</si>
  <si>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</si>
  <si>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</si>
  <si>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</si>
  <si>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</si>
  <si>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</si>
  <si>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</si>
  <si>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</si>
  <si>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</si>
  <si>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</si>
  <si>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</si>
  <si>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</si>
  <si>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</si>
  <si>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</si>
  <si>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</si>
  <si>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</si>
  <si>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</si>
  <si>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</si>
  <si>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</si>
  <si>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</si>
  <si>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</si>
  <si>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</si>
  <si>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</si>
  <si>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</si>
  <si>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</si>
  <si>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</si>
  <si>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</si>
  <si>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</si>
  <si>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</si>
  <si>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</si>
  <si>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</si>
  <si>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</si>
  <si>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</si>
  <si>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</si>
  <si>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</si>
  <si>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</si>
  <si>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</si>
  <si>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</si>
  <si>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</si>
  <si>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</si>
  <si>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</si>
  <si>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</si>
  <si>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</si>
  <si>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</si>
  <si>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</si>
  <si>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</si>
  <si>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</si>
  <si>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</si>
  <si>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</si>
  <si>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</si>
  <si>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</si>
  <si>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</si>
  <si>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</si>
  <si>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</si>
  <si>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</si>
  <si>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</si>
  <si>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</si>
  <si>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</si>
  <si>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</si>
  <si>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</si>
  <si>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</si>
  <si>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</si>
  <si>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</si>
  <si>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</si>
  <si>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</si>
  <si>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</si>
  <si>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</si>
  <si>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</si>
  <si>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</si>
  <si>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</si>
  <si>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</si>
  <si>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</si>
  <si>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</si>
  <si>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</si>
  <si>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</si>
  <si>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</si>
  <si>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</si>
  <si>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</si>
  <si>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</si>
  <si>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</si>
  <si>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</si>
  <si>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</si>
  <si>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</si>
  <si>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</si>
  <si>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</si>
  <si>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</si>
  <si>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</si>
  <si>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</si>
  <si>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</si>
  <si>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</si>
  <si>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</si>
  <si>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</si>
  <si>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</si>
  <si>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</si>
  <si>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</si>
  <si>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</si>
  <si>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</si>
  <si>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</si>
  <si>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</si>
  <si>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</si>
  <si>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</si>
  <si>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</si>
  <si>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</si>
  <si>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</si>
  <si>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</si>
  <si>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</si>
  <si>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</si>
  <si>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</si>
  <si>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</si>
  <si>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</si>
  <si>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</si>
  <si>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</si>
  <si>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</si>
  <si>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</si>
  <si>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</si>
  <si>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</si>
  <si>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</si>
  <si>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</si>
  <si>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</si>
  <si>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</si>
  <si>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</si>
  <si>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</si>
  <si>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</si>
  <si>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</si>
  <si>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</si>
  <si>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</si>
  <si>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</si>
  <si>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</si>
  <si>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</si>
  <si>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</si>
  <si>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</si>
  <si>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</si>
  <si>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</si>
  <si>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</si>
  <si>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</si>
  <si>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</si>
  <si>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</si>
  <si>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</si>
  <si>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</si>
  <si>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</si>
  <si>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</si>
  <si>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</si>
  <si>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</si>
  <si>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</si>
  <si>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</si>
  <si>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</si>
  <si>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</si>
  <si>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</si>
  <si>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</si>
  <si>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</si>
  <si>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</si>
  <si>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</si>
  <si>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</si>
  <si>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</si>
  <si>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</si>
  <si>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</si>
  <si>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</si>
  <si>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</si>
  <si>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</si>
  <si>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</si>
  <si>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</si>
  <si>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</si>
  <si>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</si>
  <si>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</si>
  <si>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</si>
  <si>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</si>
  <si>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</si>
  <si>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</si>
  <si>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</si>
  <si>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</si>
  <si>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</si>
  <si>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</si>
  <si>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</si>
  <si>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</si>
  <si>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</si>
  <si>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</si>
  <si>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</si>
  <si>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</si>
  <si>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</si>
  <si>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</si>
  <si>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</si>
  <si>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</si>
  <si>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</si>
  <si>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</si>
  <si>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</si>
  <si>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</si>
  <si>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</si>
  <si>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</si>
  <si>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</si>
  <si>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</si>
  <si>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</si>
  <si>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</si>
  <si>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</si>
  <si>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</si>
  <si>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</si>
  <si>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</si>
  <si>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</si>
  <si>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</si>
  <si>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</si>
  <si>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</si>
  <si>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</si>
  <si>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</si>
  <si>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</si>
  <si>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</si>
  <si>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</si>
  <si>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</si>
  <si>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</si>
  <si>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</si>
  <si>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</si>
  <si>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</si>
  <si>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</si>
  <si>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</si>
  <si>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</si>
  <si>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</si>
  <si>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</si>
  <si>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</si>
  <si>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</si>
  <si>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</si>
  <si>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</si>
  <si>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</si>
  <si>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</si>
  <si>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</si>
  <si>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</si>
  <si>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</si>
  <si>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</si>
  <si>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</si>
  <si>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</si>
  <si>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</si>
  <si>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</si>
  <si>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</si>
  <si>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</si>
  <si>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</si>
  <si>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</si>
  <si>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</si>
  <si>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</si>
  <si>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</si>
  <si>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</si>
  <si>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</si>
  <si>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</si>
  <si>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</si>
  <si>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</si>
  <si>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</si>
  <si>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</si>
  <si>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</si>
  <si>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</si>
  <si>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</si>
  <si>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</si>
  <si>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</si>
  <si>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</si>
  <si>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</si>
  <si>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</si>
  <si>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</si>
  <si>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</si>
  <si>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</si>
  <si>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</si>
  <si>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</si>
  <si>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</si>
  <si>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</si>
  <si>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</si>
  <si>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</si>
  <si>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</si>
  <si>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</si>
  <si>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</si>
  <si>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</si>
  <si>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</si>
  <si>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</si>
  <si>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</si>
  <si>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</si>
  <si>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</si>
  <si>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</si>
  <si>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</si>
  <si>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</si>
  <si>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</si>
  <si>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</si>
  <si>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</si>
  <si>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</si>
  <si>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</si>
  <si>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</si>
  <si>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</si>
  <si>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</si>
  <si>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</si>
  <si>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</si>
  <si>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</si>
  <si>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</si>
  <si>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</si>
  <si>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</si>
  <si>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</si>
  <si>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</si>
  <si>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</si>
  <si>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</si>
  <si>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</si>
  <si>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</si>
  <si>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</si>
  <si>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</si>
  <si>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</si>
  <si>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</si>
  <si>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</si>
  <si>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</si>
  <si>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</si>
  <si>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</si>
  <si>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</si>
  <si>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</si>
  <si>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</si>
  <si>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</si>
  <si>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</si>
  <si>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</si>
  <si>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</si>
  <si>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</si>
  <si>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</si>
  <si>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</si>
  <si>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</si>
  <si>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</si>
  <si>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</si>
  <si>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</si>
  <si>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</si>
  <si>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</si>
  <si>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</si>
  <si>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</si>
  <si>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</si>
  <si>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</si>
  <si>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</si>
  <si>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</si>
  <si>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</si>
  <si>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</si>
  <si>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</si>
  <si>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</si>
  <si>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</si>
  <si>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</si>
  <si>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</si>
  <si>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</si>
  <si>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</si>
  <si>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</si>
  <si>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</si>
  <si>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</si>
  <si>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</si>
  <si>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</si>
  <si>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</si>
  <si>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</si>
  <si>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</si>
  <si>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</si>
  <si>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</si>
  <si>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</si>
  <si>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</si>
  <si>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</si>
  <si>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</si>
  <si>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</si>
  <si>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</si>
  <si>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</si>
  <si>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</si>
  <si>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</si>
  <si>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</si>
  <si>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</si>
  <si>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</si>
  <si>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</si>
  <si>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</si>
  <si>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</si>
  <si>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</si>
  <si>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</si>
  <si>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</si>
  <si>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</si>
  <si>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</si>
  <si>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</si>
  <si>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</si>
  <si>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</si>
  <si>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</si>
  <si>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</si>
  <si>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</si>
  <si>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</si>
  <si>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</si>
  <si>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</si>
  <si>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</si>
  <si>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</si>
  <si>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</si>
  <si>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</si>
  <si>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</si>
  <si>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</si>
  <si>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</si>
  <si>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</si>
  <si>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</si>
  <si>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</si>
  <si>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</si>
  <si>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</si>
  <si>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</si>
  <si>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</si>
  <si>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</si>
  <si>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</si>
  <si>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</si>
  <si>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</si>
  <si>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</si>
  <si>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</si>
  <si>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</si>
  <si>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</si>
  <si>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</si>
  <si>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</si>
  <si>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</si>
  <si>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</si>
  <si>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</si>
  <si>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</si>
  <si>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</si>
  <si>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</si>
  <si>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</si>
  <si>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</si>
  <si>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</si>
  <si>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</si>
  <si>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</si>
  <si>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</si>
  <si>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</si>
  <si>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</si>
  <si>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</si>
  <si>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</si>
  <si>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</si>
  <si>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</si>
  <si>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</si>
  <si>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</si>
  <si>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</si>
  <si>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</si>
  <si>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</si>
  <si>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</si>
  <si>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</si>
  <si>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</si>
  <si>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</si>
  <si>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</si>
  <si>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</si>
  <si>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</si>
  <si>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</si>
  <si>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</si>
  <si>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</si>
  <si>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</si>
  <si>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</si>
  <si>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</si>
  <si>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</si>
  <si>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</si>
  <si>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</si>
  <si>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</si>
  <si>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</si>
  <si>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</si>
  <si>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</si>
  <si>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</si>
  <si>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</si>
  <si>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</si>
  <si>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</si>
  <si>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</si>
  <si>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</si>
  <si>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</si>
  <si>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</si>
  <si>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</si>
  <si>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</si>
  <si>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</si>
  <si>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</si>
  <si>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</si>
  <si>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</si>
  <si>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</si>
  <si>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</si>
  <si>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</si>
  <si>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</si>
  <si>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</si>
  <si>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</si>
  <si>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</si>
  <si>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</si>
  <si>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</si>
  <si>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</si>
  <si>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</si>
  <si>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</si>
  <si>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</si>
  <si>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</si>
  <si>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</si>
  <si>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</si>
  <si>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</si>
  <si>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</si>
  <si>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</si>
  <si>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</si>
  <si>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</si>
  <si>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</si>
  <si>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</si>
  <si>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</si>
  <si>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</si>
  <si>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</si>
  <si>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</si>
  <si>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</si>
  <si>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</si>
  <si>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</si>
  <si>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</si>
  <si>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</si>
  <si>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</si>
  <si>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</si>
  <si>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</si>
  <si>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</si>
  <si>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</si>
  <si>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</si>
  <si>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</si>
  <si>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</si>
  <si>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</si>
  <si>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</si>
  <si>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</si>
  <si>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</si>
  <si>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</si>
  <si>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</si>
  <si>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</si>
  <si>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</si>
  <si>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</si>
  <si>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</si>
  <si>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</si>
  <si>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</si>
  <si>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</si>
  <si>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</si>
  <si>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</si>
  <si>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</si>
  <si>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</si>
  <si>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</si>
  <si>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</si>
  <si>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</si>
  <si>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</si>
  <si>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</si>
  <si>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</si>
  <si>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</si>
  <si>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</si>
  <si>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</si>
  <si>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</si>
  <si>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</si>
  <si>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</si>
  <si>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</si>
  <si>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</si>
  <si>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</si>
  <si>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</si>
  <si>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</si>
  <si>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</si>
  <si>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</si>
  <si>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</si>
  <si>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</si>
  <si>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</si>
  <si>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</si>
  <si>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</si>
  <si>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</si>
  <si>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</si>
  <si>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</si>
  <si>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</si>
  <si>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</si>
  <si>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</si>
  <si>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</si>
  <si>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</si>
  <si>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</si>
  <si>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</si>
  <si>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</si>
  <si>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</si>
  <si>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</si>
  <si>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</si>
  <si>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</si>
  <si>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</si>
  <si>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</si>
  <si>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</si>
  <si>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</si>
  <si>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</si>
  <si>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</si>
  <si>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</si>
  <si>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</si>
  <si>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</si>
  <si>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</si>
  <si>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</si>
  <si>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</si>
  <si>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</si>
  <si>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</si>
  <si>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</si>
  <si>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</si>
  <si>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</si>
  <si>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</si>
  <si>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</si>
  <si>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</si>
  <si>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</si>
  <si>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</si>
  <si>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</si>
  <si>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</si>
  <si>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</si>
  <si>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</si>
  <si>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</si>
  <si>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</si>
  <si>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</si>
  <si>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</si>
  <si>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</si>
  <si>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</si>
  <si>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</si>
  <si>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</si>
  <si>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</si>
  <si>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</si>
  <si>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</si>
  <si>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</si>
  <si>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</si>
  <si>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</si>
  <si>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</si>
  <si>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</si>
  <si>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</si>
  <si>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</si>
  <si>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</si>
  <si>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</si>
  <si>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</si>
  <si>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</si>
  <si>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</si>
  <si>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</si>
  <si>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</si>
  <si>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</si>
  <si>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</si>
  <si>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</si>
  <si>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</si>
  <si>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</si>
  <si>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</si>
  <si>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</si>
  <si>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</si>
  <si>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</si>
  <si>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</si>
  <si>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</si>
  <si>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</si>
  <si>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</si>
  <si>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</si>
  <si>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</si>
  <si>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</si>
  <si>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</si>
  <si>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</si>
  <si>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</si>
  <si>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</si>
  <si>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</si>
  <si>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</si>
  <si>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</si>
  <si>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</si>
  <si>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</si>
  <si>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</si>
  <si>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</si>
  <si>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</si>
  <si>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</si>
  <si>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</si>
  <si>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</si>
  <si>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</si>
  <si>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</si>
  <si>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</si>
  <si>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</si>
  <si>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</si>
  <si>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</si>
  <si>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</si>
  <si>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</si>
  <si>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</si>
  <si>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</si>
  <si>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</si>
  <si>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</si>
  <si>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</si>
  <si>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</si>
  <si>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</si>
  <si>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</si>
  <si>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</si>
  <si>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</si>
  <si>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</si>
  <si>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</si>
  <si>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</si>
  <si>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</si>
  <si>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</si>
  <si>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</si>
  <si>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</si>
  <si>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</si>
  <si>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</si>
  <si>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</si>
  <si>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</si>
  <si>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</si>
  <si>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</si>
  <si>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</si>
  <si>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</si>
  <si>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</si>
  <si>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</si>
  <si>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</si>
  <si>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</si>
  <si>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</si>
  <si>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</si>
  <si>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</si>
  <si>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</si>
  <si>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</si>
  <si>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</si>
  <si>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</si>
  <si>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</si>
  <si>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</si>
  <si>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</si>
  <si>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</si>
  <si>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</si>
  <si>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</si>
  <si>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</si>
  <si>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</si>
  <si>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</si>
  <si>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</si>
  <si>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</si>
  <si>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</si>
  <si>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</si>
  <si>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</si>
  <si>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</si>
  <si>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</si>
  <si>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</si>
  <si>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</si>
  <si>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</si>
  <si>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</si>
  <si>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</si>
  <si>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</si>
  <si>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</si>
  <si>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</si>
  <si>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</si>
  <si>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</si>
  <si>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</si>
  <si>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</si>
  <si>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</si>
  <si>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</si>
  <si>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</si>
  <si>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</si>
  <si>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</si>
  <si>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</si>
  <si>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</si>
  <si>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</si>
  <si>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</si>
  <si>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</si>
  <si>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</si>
  <si>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</si>
  <si>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</si>
  <si>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</si>
  <si>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</si>
  <si>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</si>
  <si>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</si>
  <si>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</si>
  <si>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</si>
  <si>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</si>
  <si>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</si>
  <si>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</si>
  <si>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</si>
  <si>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</si>
  <si>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</si>
  <si>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</si>
  <si>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</si>
  <si>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</si>
  <si>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</si>
  <si>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</si>
  <si>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</si>
  <si>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</si>
  <si>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</si>
  <si>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</si>
  <si>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</si>
  <si>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</si>
  <si>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</si>
  <si>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</si>
  <si>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</si>
  <si>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</si>
  <si>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</si>
  <si>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</si>
  <si>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</si>
  <si>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</si>
  <si>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</si>
  <si>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</si>
  <si>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</si>
  <si>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</si>
  <si>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</si>
  <si>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</si>
  <si>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</si>
  <si>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</si>
  <si>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</si>
  <si>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</si>
  <si>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</si>
  <si>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</si>
  <si>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</si>
  <si>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</si>
  <si>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</si>
  <si>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</si>
  <si>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</si>
  <si>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</si>
  <si>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</si>
  <si>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</si>
  <si>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</si>
  <si>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</si>
  <si>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</si>
  <si>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</si>
  <si>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</si>
  <si>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</si>
  <si>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</si>
  <si>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</si>
  <si>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</si>
  <si>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</si>
  <si>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</si>
  <si>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</si>
  <si>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</si>
  <si>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</si>
  <si>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</si>
  <si>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</si>
  <si>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</si>
  <si>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</si>
  <si>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</si>
  <si>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</si>
  <si>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</si>
  <si>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</si>
  <si>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</si>
  <si>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</si>
  <si>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</si>
  <si>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</si>
  <si>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</si>
  <si>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</si>
  <si>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</si>
  <si>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</si>
  <si>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</si>
  <si>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</si>
  <si>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</si>
  <si>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</si>
  <si>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</si>
  <si>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</si>
  <si>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</si>
  <si>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</si>
  <si>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</si>
  <si>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</si>
  <si>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</si>
  <si>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</si>
  <si>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</si>
  <si>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</si>
  <si>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</si>
  <si>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</si>
  <si>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</si>
  <si>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</si>
  <si>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</si>
  <si>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</si>
  <si>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</si>
  <si>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</si>
  <si>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</si>
  <si>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</si>
  <si>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</si>
  <si>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</si>
  <si>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</si>
  <si>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</si>
  <si>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</si>
  <si>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</si>
  <si>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</si>
  <si>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</si>
  <si>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</si>
  <si>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</si>
  <si>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</si>
  <si>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</si>
  <si>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</si>
  <si>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</si>
  <si>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</si>
  <si>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</si>
  <si>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</si>
  <si>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</si>
  <si>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</si>
  <si>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</si>
  <si>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</si>
  <si>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</si>
  <si>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</si>
  <si>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</si>
  <si>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</si>
  <si>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</si>
  <si>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</si>
  <si>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</si>
  <si>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</si>
  <si>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</si>
  <si>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</si>
  <si>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</si>
  <si>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</si>
  <si>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</si>
  <si>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</si>
  <si>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</si>
  <si>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</si>
  <si>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</si>
  <si>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</si>
  <si>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</si>
  <si>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</si>
  <si>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</si>
  <si>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</si>
  <si>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</si>
  <si>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</si>
  <si>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</si>
  <si>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</si>
  <si>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</si>
  <si>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</si>
  <si>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</si>
  <si>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</si>
  <si>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</si>
  <si>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</si>
  <si>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</si>
  <si>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</si>
  <si>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</si>
  <si>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</si>
  <si>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</si>
  <si>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</si>
  <si>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</si>
  <si>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</si>
  <si>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</si>
  <si>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</si>
  <si>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</si>
  <si>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</si>
  <si>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</si>
  <si>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</si>
  <si>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</si>
  <si>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</si>
  <si>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</si>
  <si>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</si>
  <si>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</si>
  <si>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</si>
  <si>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</si>
  <si>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</si>
  <si>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</si>
  <si>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</si>
  <si>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</si>
  <si>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</si>
  <si>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</si>
  <si>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</si>
  <si>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</si>
  <si>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</si>
  <si>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</si>
  <si>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</si>
  <si>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</si>
  <si>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</si>
  <si>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</si>
  <si>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</si>
  <si>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</si>
  <si>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</si>
  <si>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</si>
  <si>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</si>
  <si>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</si>
  <si>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</si>
  <si>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</si>
  <si>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</si>
  <si>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</si>
  <si>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</si>
  <si>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</si>
  <si>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</si>
  <si>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</si>
  <si>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</si>
  <si>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</si>
  <si>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</si>
  <si>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</si>
  <si>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</si>
  <si>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</si>
  <si>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</si>
  <si>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</si>
  <si>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</si>
  <si>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</si>
  <si>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</si>
  <si>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</si>
  <si>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</si>
  <si>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</si>
  <si>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</si>
  <si>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</si>
  <si>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</si>
  <si>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</si>
  <si>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</si>
  <si>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</si>
  <si>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</si>
  <si>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</si>
  <si>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</si>
  <si>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</si>
  <si>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</si>
  <si>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</si>
  <si>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</si>
  <si>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</si>
  <si>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</si>
  <si>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</si>
  <si>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</si>
  <si>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</si>
  <si>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</si>
  <si>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</si>
  <si>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</si>
  <si>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</si>
  <si>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</si>
  <si>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</si>
  <si>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</si>
  <si>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</si>
  <si>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</si>
  <si>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</si>
  <si>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</si>
  <si>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</si>
  <si>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</si>
  <si>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</si>
  <si>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</si>
  <si>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</si>
  <si>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</si>
  <si>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</si>
  <si>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</si>
  <si>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</si>
  <si>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</si>
  <si>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</si>
  <si>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</si>
  <si>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</si>
  <si>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</si>
  <si>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</si>
  <si>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</si>
  <si>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</si>
  <si>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</si>
  <si>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</si>
  <si>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</si>
  <si>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</si>
  <si>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</si>
  <si>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</si>
  <si>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</si>
  <si>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</si>
  <si>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</si>
  <si>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</si>
  <si>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</si>
  <si>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</si>
  <si>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</si>
  <si>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</si>
  <si>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</si>
  <si>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</si>
  <si>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</si>
  <si>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</si>
  <si>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</si>
  <si>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</si>
  <si>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</si>
  <si>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</si>
  <si>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</si>
  <si>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</si>
  <si>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</si>
  <si>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</si>
  <si>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</si>
  <si>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</si>
  <si>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</si>
  <si>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</si>
  <si>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</si>
  <si>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</si>
  <si>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</si>
  <si>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</si>
  <si>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</si>
  <si>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</si>
  <si>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</si>
  <si>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</si>
  <si>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</si>
  <si>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</si>
  <si>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</si>
  <si>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</si>
  <si>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</si>
  <si>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</si>
  <si>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</si>
  <si>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</si>
  <si>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</si>
  <si>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</si>
  <si>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</si>
  <si>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</si>
  <si>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</si>
  <si>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</si>
  <si>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</si>
  <si>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</si>
  <si>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</si>
  <si>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</si>
  <si>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</si>
  <si>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</si>
  <si>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</si>
  <si>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</si>
  <si>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</si>
  <si>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</si>
  <si>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</si>
  <si>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</si>
  <si>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</si>
  <si>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</si>
  <si>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</si>
  <si>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</si>
  <si>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</si>
  <si>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</si>
  <si>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</si>
  <si>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</si>
  <si>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</si>
  <si>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</si>
  <si>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</si>
  <si>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</si>
  <si>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</si>
  <si>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</si>
  <si>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</si>
  <si>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</si>
  <si>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</si>
  <si>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</si>
  <si>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</si>
  <si>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</si>
  <si>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</si>
  <si>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</si>
  <si>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</si>
  <si>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</si>
  <si>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</si>
  <si>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</si>
  <si>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</si>
  <si>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</si>
  <si>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</si>
  <si>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</si>
  <si>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</si>
  <si>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</si>
  <si>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</si>
  <si>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</si>
  <si>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</si>
  <si>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</si>
  <si>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</si>
  <si>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</si>
  <si>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</si>
  <si>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</si>
  <si>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</si>
  <si>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</si>
  <si>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</si>
  <si>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</si>
  <si>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</si>
  <si>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</si>
  <si>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</si>
  <si>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</si>
  <si>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</si>
  <si>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</si>
  <si>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</si>
  <si>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</si>
  <si>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</si>
  <si>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</si>
  <si>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</si>
  <si>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</si>
  <si>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</si>
  <si>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</si>
  <si>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</si>
  <si>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</si>
  <si>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</si>
  <si>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</si>
  <si>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</si>
  <si>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</si>
  <si>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</si>
  <si>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</si>
  <si>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</si>
  <si>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</si>
  <si>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</si>
  <si>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</si>
  <si>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</si>
  <si>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</si>
  <si>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</si>
  <si>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</si>
  <si>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</si>
  <si>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</si>
  <si>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</si>
  <si>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</si>
  <si>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</si>
  <si>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</si>
  <si>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</si>
  <si>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</si>
  <si>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</si>
  <si>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</si>
  <si>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</si>
  <si>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</si>
  <si>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</si>
  <si>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</si>
  <si>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</si>
  <si>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</si>
  <si>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</si>
  <si>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</si>
  <si>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</si>
  <si>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</si>
  <si>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</si>
  <si>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</si>
  <si>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</si>
  <si>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</si>
  <si>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</si>
  <si>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</si>
  <si>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</si>
  <si>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</si>
  <si>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</si>
  <si>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</si>
  <si>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</si>
  <si>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</si>
  <si>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</si>
  <si>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</si>
  <si>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</si>
  <si>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</si>
  <si>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</si>
  <si>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</si>
  <si>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</si>
  <si>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</si>
  <si>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</si>
  <si>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</si>
  <si>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</si>
  <si>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</si>
  <si>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</si>
  <si>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</si>
  <si>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</si>
  <si>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</si>
  <si>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</si>
  <si>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</si>
  <si>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</si>
  <si>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</si>
  <si>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</si>
  <si>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</si>
  <si>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</si>
  <si>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</si>
  <si>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</si>
  <si>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</si>
  <si>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</si>
  <si>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</si>
  <si>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</si>
  <si>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</si>
  <si>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</si>
  <si>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</si>
  <si>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</si>
  <si>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</si>
  <si>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</si>
  <si>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</si>
  <si>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</si>
  <si>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</si>
  <si>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</si>
  <si>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</si>
  <si>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</si>
  <si>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</si>
  <si>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</si>
  <si>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</si>
  <si>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</si>
  <si>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</si>
  <si>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</si>
  <si>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</si>
  <si>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</si>
  <si>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</si>
  <si>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</si>
  <si>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</si>
  <si>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</si>
  <si>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</si>
  <si>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</si>
  <si>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</si>
  <si>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</si>
  <si>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</si>
  <si>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</si>
  <si>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</si>
  <si>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</si>
  <si>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</si>
  <si>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</si>
  <si>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</si>
  <si>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</si>
  <si>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</si>
  <si>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</si>
  <si>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</si>
  <si>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</si>
  <si>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</si>
  <si>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</si>
  <si>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</si>
  <si>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</si>
  <si>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</si>
  <si>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</si>
  <si>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</si>
  <si>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</si>
  <si>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</si>
  <si>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</si>
  <si>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</si>
  <si>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</si>
  <si>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</si>
  <si>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</si>
  <si>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</si>
  <si>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</si>
  <si>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</si>
  <si>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</si>
  <si>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</si>
  <si>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</si>
  <si>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</si>
  <si>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</si>
  <si>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</si>
  <si>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</si>
  <si>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</si>
  <si>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</si>
  <si>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</si>
  <si>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</si>
  <si>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</si>
  <si>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</si>
  <si>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</si>
  <si>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</si>
  <si>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</si>
  <si>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</si>
  <si>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</si>
  <si>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</si>
  <si>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</si>
  <si>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</si>
  <si>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</si>
  <si>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</si>
  <si>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</si>
  <si>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</si>
  <si>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</si>
  <si>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</si>
  <si>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</si>
  <si>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</si>
  <si>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</si>
  <si>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</si>
  <si>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</si>
  <si>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</si>
  <si>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</si>
  <si>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</si>
  <si>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</si>
  <si>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</si>
  <si>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</si>
  <si>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</si>
  <si>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</si>
  <si>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</si>
  <si>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</si>
  <si>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</si>
  <si>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</si>
  <si>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</si>
  <si>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</si>
  <si>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</si>
  <si>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</si>
  <si>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</si>
  <si>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</si>
  <si>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</si>
  <si>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</si>
  <si>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</si>
  <si>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</si>
  <si>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</si>
  <si>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</si>
  <si>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</si>
  <si>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</si>
  <si>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</si>
  <si>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</si>
  <si>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</si>
  <si>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</si>
  <si>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</si>
  <si>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</si>
  <si>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</si>
  <si>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</si>
  <si>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</si>
  <si>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</si>
  <si>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</si>
  <si>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</si>
  <si>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</si>
  <si>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</si>
  <si>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</si>
  <si>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</si>
  <si>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</si>
  <si>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</si>
  <si>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</si>
  <si>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</si>
  <si>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</si>
  <si>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</si>
  <si>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</si>
  <si>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</si>
  <si>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</si>
  <si>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</si>
  <si>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</si>
  <si>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</si>
  <si>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</si>
  <si>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</si>
  <si>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</si>
  <si>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</si>
  <si>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</si>
  <si>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</si>
  <si>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</si>
  <si>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</si>
  <si>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</si>
  <si>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</si>
  <si>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</si>
  <si>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</si>
  <si>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</si>
  <si>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</si>
  <si>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</si>
  <si>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</si>
  <si>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</si>
  <si>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</si>
  <si>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</si>
  <si>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</si>
  <si>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</si>
  <si>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</si>
  <si>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</si>
  <si>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</si>
  <si>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</si>
  <si>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</si>
  <si>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</si>
  <si>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</si>
  <si>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</si>
  <si>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</si>
  <si>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</si>
  <si>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</si>
  <si>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</si>
  <si>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</si>
  <si>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</si>
  <si>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</si>
  <si>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</si>
  <si>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</si>
  <si>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</si>
  <si>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</si>
  <si>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</si>
  <si>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</si>
  <si>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</si>
  <si>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</si>
  <si>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</si>
  <si>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</si>
  <si>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</si>
  <si>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</si>
  <si>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</si>
  <si>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</si>
  <si>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</si>
  <si>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</si>
  <si>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</si>
  <si>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</si>
  <si>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</si>
  <si>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</si>
  <si>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</si>
  <si>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</si>
  <si>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</si>
  <si>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</si>
  <si>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</si>
  <si>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</si>
  <si>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</si>
  <si>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</si>
  <si>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</si>
  <si>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</si>
  <si>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</si>
  <si>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</si>
  <si>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</si>
  <si>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</si>
  <si>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</si>
  <si>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</si>
  <si>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</si>
  <si>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</si>
  <si>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</si>
  <si>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</si>
  <si>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</si>
  <si>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</si>
  <si>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</si>
  <si>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</si>
  <si>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</si>
  <si>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</si>
  <si>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</si>
  <si>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</si>
  <si>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</si>
  <si>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</si>
  <si>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</si>
  <si>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</si>
  <si>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</si>
  <si>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</si>
  <si>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</si>
  <si>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</si>
  <si>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</si>
  <si>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</si>
  <si>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</si>
  <si>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</si>
  <si>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</si>
  <si>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</si>
  <si>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</si>
  <si>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</si>
  <si>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</si>
  <si>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</si>
  <si>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</si>
  <si>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</si>
  <si>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</si>
  <si>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</si>
  <si>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</si>
  <si>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</si>
  <si>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</si>
  <si>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</si>
  <si>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</si>
  <si>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</si>
  <si>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</si>
  <si>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</si>
  <si>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</si>
  <si>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</si>
  <si>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</si>
  <si>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</si>
  <si>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</si>
  <si>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</si>
  <si>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</si>
  <si>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</si>
  <si>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</si>
  <si>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</si>
  <si>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</si>
  <si>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</si>
  <si>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</si>
  <si>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</si>
  <si>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</si>
  <si>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</si>
  <si>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</si>
  <si>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</si>
  <si>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</si>
  <si>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</si>
  <si>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</si>
  <si>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</si>
  <si>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</si>
  <si>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</si>
  <si>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</si>
  <si>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</si>
  <si>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</si>
  <si>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</si>
  <si>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</si>
  <si>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</si>
  <si>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</si>
  <si>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</si>
  <si>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</si>
  <si>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</si>
  <si>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</si>
  <si>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</si>
  <si>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</si>
  <si>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</si>
  <si>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</si>
  <si>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</si>
  <si>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</si>
  <si>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</si>
  <si>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</si>
  <si>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</si>
  <si>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</si>
  <si>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</si>
  <si>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</si>
  <si>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</si>
  <si>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</si>
  <si>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</si>
  <si>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</si>
  <si>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</si>
  <si>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</si>
  <si>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</si>
  <si>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</si>
  <si>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</si>
  <si>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</si>
  <si>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</si>
  <si>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</si>
  <si>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</si>
  <si>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</si>
  <si>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</si>
  <si>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</si>
  <si>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</si>
  <si>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</si>
  <si>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</si>
  <si>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</si>
  <si>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</si>
  <si>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</si>
  <si>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</si>
  <si>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</si>
  <si>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</si>
  <si>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</si>
  <si>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</si>
  <si>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</si>
  <si>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</si>
  <si>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</si>
  <si>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</si>
  <si>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</si>
  <si>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</si>
  <si>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</si>
  <si>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</si>
  <si>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</si>
  <si>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</si>
  <si>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</si>
  <si>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</si>
  <si>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</si>
  <si>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</si>
  <si>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</si>
  <si>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</si>
  <si>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</si>
  <si>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</si>
  <si>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</si>
  <si>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</si>
  <si>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</si>
  <si>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</si>
  <si>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</si>
  <si>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</si>
  <si>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</si>
  <si>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</si>
  <si>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</si>
  <si>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</si>
  <si>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</si>
  <si>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</si>
  <si>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</si>
  <si>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</si>
  <si>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</si>
  <si>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</si>
  <si>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</si>
  <si>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</si>
  <si>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</si>
  <si>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</si>
  <si>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</si>
  <si>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</si>
  <si>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</si>
  <si>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</si>
  <si>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</si>
  <si>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</si>
  <si>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</si>
  <si>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</si>
  <si>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</si>
  <si>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</si>
  <si>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</si>
  <si>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</si>
  <si>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</si>
  <si>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</si>
  <si>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</si>
  <si>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</si>
  <si>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</si>
  <si>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</si>
  <si>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</si>
  <si>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</si>
  <si>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</si>
  <si>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</si>
  <si>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</si>
  <si>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</si>
  <si>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</si>
  <si>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</si>
  <si>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</si>
  <si>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</si>
  <si>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</si>
  <si>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</si>
  <si>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</si>
  <si>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</si>
  <si>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</si>
  <si>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</si>
  <si>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</si>
  <si>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</si>
  <si>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</si>
  <si>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</si>
  <si>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</si>
  <si>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</si>
  <si>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</si>
  <si>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</si>
  <si>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</si>
  <si>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</si>
  <si>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</si>
  <si>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</si>
  <si>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</si>
  <si>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</si>
  <si>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</si>
  <si>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</si>
  <si>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</si>
  <si>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</si>
  <si>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</si>
  <si>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</si>
  <si>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</si>
  <si>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</si>
  <si>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</si>
  <si>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</si>
  <si>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</si>
  <si>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</si>
  <si>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</si>
  <si>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</si>
  <si>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</si>
  <si>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</si>
  <si>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</si>
  <si>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</si>
  <si>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</si>
  <si>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</si>
  <si>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</si>
  <si>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</si>
  <si>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</si>
  <si>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</si>
  <si>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</si>
  <si>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</si>
  <si>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</si>
  <si>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</si>
  <si>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</si>
  <si>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</si>
  <si>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</si>
  <si>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</si>
  <si>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</si>
  <si>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</si>
  <si>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</si>
  <si>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</si>
  <si>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</si>
  <si>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</si>
  <si>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</si>
  <si>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</si>
  <si>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</si>
  <si>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</si>
  <si>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</si>
  <si>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</si>
  <si>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</si>
  <si>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</si>
  <si>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</si>
  <si>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</si>
  <si>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</si>
  <si>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</si>
  <si>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</si>
  <si>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</si>
  <si>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</si>
  <si>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</si>
  <si>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</si>
  <si>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</si>
  <si>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</si>
  <si>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</si>
  <si>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</si>
  <si>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</si>
  <si>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</si>
  <si>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</si>
  <si>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</si>
  <si>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</si>
  <si>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</si>
  <si>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</si>
  <si>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</si>
  <si>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</si>
  <si>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</si>
  <si>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</si>
  <si>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</si>
  <si>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</si>
  <si>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</si>
  <si>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</si>
  <si>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</si>
  <si>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</si>
  <si>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</si>
  <si>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</si>
  <si>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</si>
  <si>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</si>
  <si>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</si>
  <si>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</si>
  <si>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</si>
  <si>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</si>
  <si>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</si>
  <si>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</si>
  <si>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</si>
  <si>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</si>
  <si>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</si>
  <si>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</si>
  <si>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</si>
  <si>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</si>
  <si>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</si>
  <si>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</si>
  <si>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</si>
  <si>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</si>
  <si>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</si>
  <si>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</si>
  <si>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</si>
  <si>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</si>
  <si>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</si>
  <si>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</si>
  <si>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</si>
  <si>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</si>
  <si>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</si>
  <si>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</si>
  <si>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</si>
  <si>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</si>
  <si>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</si>
  <si>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</si>
  <si>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</si>
  <si>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</si>
  <si>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</si>
  <si>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</si>
  <si>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</si>
  <si>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</si>
  <si>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</si>
  <si>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</si>
  <si>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</si>
  <si>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</si>
  <si>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</si>
  <si>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</si>
  <si>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</si>
  <si>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</si>
  <si>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</si>
  <si>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</si>
  <si>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</si>
  <si>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</si>
  <si>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</si>
  <si>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</si>
  <si>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</si>
  <si>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</si>
  <si>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</si>
  <si>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</si>
  <si>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</si>
  <si>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</si>
  <si>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</si>
  <si>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</si>
  <si>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</si>
  <si>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</si>
  <si>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</si>
  <si>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</si>
  <si>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</si>
  <si>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</si>
  <si>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</si>
  <si>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</si>
  <si>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</si>
  <si>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</si>
  <si>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</si>
  <si>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</si>
  <si>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</si>
  <si>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</si>
  <si>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</si>
  <si>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</si>
  <si>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</si>
  <si>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</si>
  <si>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</si>
  <si>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</si>
  <si>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</si>
  <si>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</si>
  <si>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</si>
  <si>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</si>
  <si>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</si>
  <si>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</si>
  <si>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</si>
  <si>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</si>
  <si>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</si>
  <si>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</si>
  <si>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</si>
  <si>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</si>
  <si>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</si>
  <si>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</si>
  <si>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</si>
  <si>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</si>
  <si>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</si>
  <si>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</si>
  <si>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</si>
  <si>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</si>
  <si>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</si>
  <si>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</si>
  <si>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</si>
  <si>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</si>
  <si>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</si>
  <si>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</si>
  <si>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</si>
  <si>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</si>
  <si>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</si>
  <si>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</si>
  <si>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</si>
  <si>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</si>
  <si>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</si>
  <si>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</si>
  <si>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</si>
  <si>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</si>
  <si>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</si>
  <si>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</si>
  <si>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</si>
  <si>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</si>
  <si>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</si>
  <si>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</si>
  <si>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</si>
  <si>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</si>
  <si>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</si>
  <si>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</si>
  <si>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</si>
  <si>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</si>
  <si>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</si>
  <si>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</si>
  <si>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</si>
  <si>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</si>
  <si>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</si>
  <si>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</si>
  <si>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</si>
  <si>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</si>
  <si>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</si>
  <si>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</si>
  <si>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</si>
  <si>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</si>
  <si>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</si>
  <si>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</si>
  <si>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</si>
  <si>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</si>
  <si>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</si>
  <si>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</si>
  <si>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</si>
  <si>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</si>
  <si>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</si>
  <si>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</si>
  <si>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</si>
  <si>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</si>
  <si>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</si>
  <si>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</si>
  <si>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</si>
  <si>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</si>
  <si>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</si>
  <si>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</si>
  <si>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</si>
  <si>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</si>
  <si>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</si>
  <si>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</si>
  <si>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</si>
  <si>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</si>
  <si>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</si>
  <si>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</si>
  <si>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</si>
  <si>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</si>
  <si>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</si>
  <si>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</si>
  <si>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</si>
  <si>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</si>
  <si>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</si>
  <si>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</si>
  <si>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</si>
  <si>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</si>
  <si>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</si>
  <si>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</si>
  <si>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</si>
  <si>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</si>
  <si>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</si>
  <si>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</si>
  <si>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</si>
  <si>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</si>
  <si>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</si>
  <si>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</si>
  <si>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</si>
  <si>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</si>
  <si>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</si>
  <si>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</si>
  <si>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</si>
  <si>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</si>
  <si>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</si>
  <si>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</si>
  <si>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</si>
  <si>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</si>
  <si>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</si>
  <si>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</si>
  <si>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</si>
  <si>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</si>
  <si>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</si>
  <si>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</si>
  <si>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</si>
  <si>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</si>
  <si>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</si>
  <si>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</si>
  <si>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</si>
  <si>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</si>
  <si>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</si>
  <si>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</si>
  <si>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</si>
  <si>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</si>
  <si>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</si>
  <si>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</si>
  <si>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</si>
  <si>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</si>
  <si>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</si>
  <si>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</si>
  <si>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</si>
  <si>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</si>
  <si>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</si>
  <si>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</si>
  <si>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</si>
  <si>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</si>
  <si>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</si>
  <si>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</si>
  <si>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</si>
  <si>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</si>
  <si>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</si>
  <si>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</si>
  <si>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</si>
  <si>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</si>
  <si>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</si>
  <si>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</si>
  <si>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</si>
  <si>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</si>
  <si>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</si>
  <si>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</si>
  <si>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</si>
  <si>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</si>
  <si>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</si>
  <si>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</si>
  <si>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</si>
  <si>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</si>
  <si>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</si>
  <si>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</si>
  <si>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</si>
  <si>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</si>
  <si>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</si>
  <si>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</si>
  <si>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</si>
  <si>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</si>
  <si>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</si>
  <si>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</si>
  <si>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</si>
  <si>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</si>
  <si>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</si>
  <si>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</si>
  <si>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</si>
  <si>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</si>
  <si>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</si>
  <si>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</si>
  <si>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</si>
  <si>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</si>
  <si>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</si>
  <si>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</si>
  <si>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</si>
  <si>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</si>
  <si>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</si>
  <si>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</si>
  <si>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</si>
  <si>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</si>
  <si>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</si>
  <si>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</si>
  <si>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</si>
  <si>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</si>
  <si>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</si>
  <si>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</si>
  <si>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</si>
  <si>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</si>
  <si>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</si>
  <si>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</si>
  <si>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</si>
  <si>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</si>
  <si>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</si>
  <si>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</si>
  <si>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</si>
  <si>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</si>
  <si>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</si>
  <si>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</si>
  <si>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</si>
  <si>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</si>
  <si>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</si>
  <si>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</si>
  <si>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</si>
  <si>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</si>
  <si>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</si>
  <si>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</si>
  <si>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</si>
  <si>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</si>
  <si>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</si>
  <si>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</si>
  <si>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</si>
  <si>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</si>
  <si>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</si>
  <si>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</si>
  <si>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</si>
  <si>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</si>
  <si>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</si>
  <si>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</si>
  <si>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</si>
  <si>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</si>
  <si>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</si>
  <si>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</si>
  <si>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</si>
  <si>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</si>
  <si>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</si>
  <si>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</si>
  <si>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</si>
  <si>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</si>
  <si>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</si>
  <si>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</si>
  <si>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</si>
  <si>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</si>
  <si>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</si>
  <si>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</si>
  <si>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</si>
  <si>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</si>
  <si>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</si>
  <si>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</si>
  <si>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</si>
  <si>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</si>
  <si>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</si>
  <si>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</si>
  <si>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</si>
  <si>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</si>
  <si>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</si>
  <si>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</si>
  <si>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</si>
  <si>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</si>
  <si>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</si>
  <si>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</si>
  <si>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</si>
  <si>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</si>
  <si>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</si>
  <si>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</si>
  <si>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</si>
  <si>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</si>
  <si>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</si>
  <si>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</si>
  <si>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</si>
  <si>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</si>
  <si>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</si>
  <si>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</si>
  <si>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</si>
  <si>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</si>
  <si>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</si>
  <si>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</si>
  <si>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</si>
  <si>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</si>
  <si>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</si>
  <si>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</si>
  <si>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</si>
  <si>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</si>
  <si>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</si>
  <si>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</si>
  <si>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</si>
  <si>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</si>
  <si>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</si>
  <si>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</si>
  <si>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</si>
  <si>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</si>
  <si>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</si>
  <si>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</si>
  <si>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</si>
  <si>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</si>
  <si>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</si>
  <si>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</si>
  <si>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</si>
  <si>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</si>
  <si>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</si>
  <si>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</si>
  <si>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</si>
  <si>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</si>
  <si>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</si>
  <si>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</si>
  <si>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</si>
  <si>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</si>
  <si>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</si>
  <si>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</si>
  <si>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</si>
  <si>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</si>
  <si>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</si>
  <si>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</si>
  <si>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</si>
  <si>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</si>
  <si>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</si>
  <si>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</si>
  <si>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</si>
  <si>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</si>
  <si>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</si>
  <si>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</si>
  <si>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</si>
  <si>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</si>
  <si>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</si>
  <si>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</si>
  <si>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</si>
  <si>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</si>
  <si>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</si>
  <si>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</si>
  <si>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</si>
  <si>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</si>
  <si>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</si>
  <si>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</si>
  <si>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</si>
  <si>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</si>
  <si>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</si>
  <si>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</si>
  <si>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</si>
  <si>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</si>
  <si>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</si>
  <si>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</si>
  <si>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</si>
  <si>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</si>
  <si>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</si>
  <si>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</si>
  <si>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</si>
  <si>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</si>
  <si>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</si>
  <si>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</si>
  <si>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</si>
  <si>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</si>
  <si>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</si>
  <si>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</si>
  <si>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</si>
  <si>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</si>
  <si>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</si>
  <si>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</si>
  <si>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</si>
  <si>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</si>
  <si>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</si>
  <si>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</si>
  <si>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</si>
  <si>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</si>
  <si>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</si>
  <si>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</si>
  <si>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</si>
  <si>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</si>
  <si>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</si>
  <si>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</si>
  <si>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</si>
  <si>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</si>
  <si>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</si>
  <si>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</si>
  <si>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</si>
  <si>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</si>
  <si>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</si>
  <si>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</si>
  <si>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</si>
  <si>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</si>
  <si>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</si>
  <si>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</si>
  <si>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</si>
  <si>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</si>
  <si>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</si>
  <si>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</si>
  <si>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</si>
  <si>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</si>
  <si>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</si>
  <si>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</si>
  <si>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</si>
  <si>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</si>
  <si>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</si>
  <si>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</si>
  <si>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</si>
  <si>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</si>
  <si>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</si>
  <si>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</si>
  <si>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</si>
  <si>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</si>
  <si>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</si>
  <si>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</si>
  <si>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</si>
  <si>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</si>
  <si>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</si>
  <si>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</si>
  <si>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</si>
  <si>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</si>
  <si>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</si>
  <si>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</si>
  <si>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</si>
  <si>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</si>
  <si>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</si>
  <si>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</si>
  <si>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</si>
  <si>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</si>
  <si>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</si>
  <si>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</si>
  <si>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</si>
  <si>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</si>
  <si>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</si>
  <si>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</si>
  <si>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</si>
  <si>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</si>
  <si>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</si>
  <si>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</si>
  <si>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</si>
  <si>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</si>
  <si>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</si>
  <si>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</si>
  <si>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</si>
  <si>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</si>
  <si>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</si>
  <si>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</si>
  <si>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</si>
  <si>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</si>
  <si>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</si>
  <si>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</si>
  <si>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</si>
  <si>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</si>
  <si>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</si>
  <si>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</si>
  <si>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</si>
  <si>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</si>
  <si>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</si>
  <si>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</si>
  <si>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</si>
  <si>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</si>
  <si>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</si>
  <si>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</si>
  <si>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</si>
  <si>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</si>
  <si>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</si>
  <si>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</si>
  <si>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</si>
  <si>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</si>
  <si>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</si>
  <si>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</si>
  <si>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</si>
  <si>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</si>
  <si>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</si>
  <si>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</si>
  <si>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</si>
  <si>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</si>
  <si>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</si>
  <si>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</si>
  <si>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</si>
  <si>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</si>
  <si>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</si>
  <si>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</si>
  <si>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</si>
  <si>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</si>
  <si>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</si>
  <si>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</si>
  <si>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</si>
  <si>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</si>
  <si>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</si>
  <si>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</si>
  <si>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</si>
  <si>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</si>
  <si>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</si>
  <si>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</si>
  <si>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</si>
  <si>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</si>
  <si>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</si>
  <si>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</si>
  <si>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</si>
  <si>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</si>
  <si>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</si>
  <si>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</si>
  <si>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</si>
  <si>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</si>
  <si>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</si>
  <si>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</si>
  <si>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</si>
  <si>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</si>
  <si>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</si>
  <si>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</si>
  <si>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</si>
  <si>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</si>
  <si>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</si>
  <si>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</si>
  <si>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</si>
  <si>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</si>
  <si>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</si>
  <si>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</si>
  <si>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</si>
  <si>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</si>
  <si>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</si>
  <si>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</si>
  <si>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</si>
  <si>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</si>
  <si>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</si>
  <si>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</si>
  <si>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</si>
  <si>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</si>
  <si>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</si>
  <si>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</si>
  <si>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</si>
  <si>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</si>
  <si>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</si>
  <si>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</si>
  <si>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</si>
  <si>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</si>
  <si>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</si>
  <si>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</si>
  <si>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</si>
  <si>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</si>
  <si>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</si>
  <si>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</si>
  <si>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</si>
  <si>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</si>
  <si>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</si>
  <si>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</si>
  <si>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</si>
  <si>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</si>
  <si>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</si>
  <si>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</si>
  <si>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</si>
  <si>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</si>
  <si>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</si>
  <si>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</si>
  <si>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</si>
  <si>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</si>
  <si>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</si>
  <si>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</si>
  <si>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</si>
  <si>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</si>
  <si>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</si>
  <si>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</si>
  <si>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</si>
  <si>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</si>
  <si>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</si>
  <si>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</si>
  <si>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</si>
  <si>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</si>
  <si>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</si>
  <si>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</si>
  <si>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</si>
  <si>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</si>
  <si>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</si>
  <si>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</si>
  <si>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</si>
  <si>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</si>
  <si>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</si>
  <si>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</si>
  <si>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</si>
  <si>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</si>
  <si>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</si>
  <si>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</si>
  <si>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</si>
  <si>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</si>
  <si>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</si>
  <si>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</si>
  <si>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</si>
  <si>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</si>
  <si>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</si>
  <si>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</si>
  <si>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</si>
  <si>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</si>
  <si>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</si>
  <si>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</si>
  <si>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</si>
  <si>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</si>
  <si>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</si>
  <si>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</si>
  <si>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</si>
  <si>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</si>
  <si>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</si>
  <si>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</si>
  <si>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</si>
  <si>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</si>
  <si>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</si>
  <si>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</si>
  <si>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</si>
  <si>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</si>
  <si>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</si>
  <si>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</si>
  <si>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</si>
  <si>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</si>
  <si>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</si>
  <si>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</si>
  <si>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</si>
  <si>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</si>
  <si>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</si>
  <si>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</si>
  <si>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</si>
  <si>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</si>
  <si>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</si>
  <si>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</si>
  <si>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</si>
  <si>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</si>
  <si>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</si>
  <si>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</si>
  <si>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</si>
  <si>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</si>
  <si>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</si>
  <si>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</si>
  <si>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</si>
  <si>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</si>
  <si>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</si>
  <si>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</si>
  <si>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</si>
  <si>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</si>
  <si>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</si>
  <si>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</si>
  <si>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</si>
  <si>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</si>
  <si>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</si>
  <si>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</si>
  <si>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</si>
  <si>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</si>
  <si>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</si>
  <si>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</si>
  <si>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</si>
  <si>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</si>
  <si>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</si>
  <si>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</si>
  <si>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</si>
  <si>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</si>
  <si>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</si>
  <si>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</si>
  <si>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</si>
  <si>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</si>
  <si>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</si>
  <si>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</si>
  <si>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</si>
  <si>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</si>
  <si>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</si>
  <si>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</si>
  <si>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</si>
  <si>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</si>
  <si>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</si>
  <si>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</si>
  <si>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</si>
  <si>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</si>
  <si>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</si>
  <si>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</si>
  <si>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</si>
  <si>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</si>
  <si>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</si>
  <si>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</si>
  <si>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</si>
  <si>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</si>
  <si>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</si>
  <si>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</si>
  <si>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</si>
  <si>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</si>
  <si>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</si>
  <si>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</si>
  <si>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</si>
  <si>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</si>
  <si>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</si>
  <si>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</si>
  <si>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</si>
  <si>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</si>
  <si>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</si>
  <si>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</si>
  <si>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</si>
  <si>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</si>
  <si>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</si>
  <si>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</si>
  <si>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</si>
  <si>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</si>
  <si>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</si>
  <si>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</si>
  <si>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</si>
  <si>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</si>
  <si>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</si>
  <si>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</si>
  <si>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</si>
  <si>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</si>
  <si>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</si>
  <si>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</si>
  <si>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</si>
  <si>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</si>
  <si>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</si>
  <si>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</si>
  <si>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</si>
  <si>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</si>
  <si>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</si>
  <si>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</si>
  <si>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</si>
  <si>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</si>
  <si>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</si>
  <si>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</si>
  <si>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</si>
  <si>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</si>
  <si>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</si>
  <si>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</si>
  <si>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</si>
  <si>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</si>
  <si>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</si>
  <si>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</si>
  <si>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</si>
  <si>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</si>
  <si>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</si>
  <si>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</si>
  <si>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</si>
  <si>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</si>
  <si>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</si>
  <si>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</si>
  <si>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</si>
  <si>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</si>
  <si>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</si>
  <si>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</si>
  <si>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</si>
  <si>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</si>
  <si>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</si>
  <si>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</si>
  <si>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</si>
  <si>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</si>
  <si>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</si>
  <si>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</si>
  <si>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</si>
  <si>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</si>
  <si>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</si>
  <si>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</si>
  <si>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</si>
  <si>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</si>
  <si>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</si>
  <si>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</si>
  <si>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</si>
  <si>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</si>
  <si>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</si>
  <si>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</si>
  <si>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</si>
  <si>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</si>
  <si>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</si>
  <si>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</si>
  <si>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</si>
  <si>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</si>
  <si>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</si>
  <si>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</si>
  <si>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</si>
  <si>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</si>
  <si>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</si>
  <si>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</si>
  <si>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</si>
  <si>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</si>
  <si>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</si>
  <si>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</si>
  <si>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</si>
  <si>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</si>
  <si>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</si>
  <si>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</si>
  <si>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</si>
  <si>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</si>
  <si>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</si>
  <si>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</si>
  <si>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</si>
  <si>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</si>
  <si>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</si>
  <si>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</si>
  <si>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</si>
  <si>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</si>
  <si>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</si>
  <si>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</si>
  <si>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</si>
  <si>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</si>
  <si>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</si>
  <si>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</si>
  <si>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</si>
  <si>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</si>
  <si>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</si>
  <si>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</si>
  <si>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</si>
  <si>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</si>
  <si>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</si>
  <si>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</si>
  <si>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</si>
  <si>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</si>
  <si>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</si>
  <si>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</si>
  <si>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</si>
  <si>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</si>
  <si>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</si>
  <si>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</si>
  <si>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</si>
  <si>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</si>
  <si>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</si>
  <si>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</si>
  <si>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</si>
  <si>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</si>
  <si>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</si>
  <si>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</si>
  <si>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</si>
  <si>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</si>
  <si>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</si>
  <si>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</si>
  <si>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</si>
  <si>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</si>
  <si>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</si>
  <si>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</si>
  <si>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</si>
  <si>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</si>
  <si>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</si>
  <si>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</si>
  <si>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</si>
  <si>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</si>
  <si>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</si>
  <si>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</si>
  <si>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</si>
  <si>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</si>
  <si>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</si>
  <si>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</si>
  <si>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</si>
  <si>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</si>
  <si>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</si>
  <si>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</si>
  <si>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</si>
  <si>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</si>
  <si>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</si>
  <si>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</si>
  <si>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</si>
  <si>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</si>
  <si>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</si>
  <si>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</si>
  <si>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</si>
  <si>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</si>
  <si>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</si>
  <si>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</si>
  <si>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</si>
  <si>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</si>
  <si>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</si>
  <si>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</si>
  <si>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</si>
  <si>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</si>
  <si>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</si>
  <si>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</si>
  <si>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</si>
  <si>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</si>
  <si>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</si>
  <si>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</si>
  <si>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</si>
  <si>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</si>
  <si>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</si>
  <si>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</si>
  <si>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</si>
  <si>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</si>
  <si>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</si>
  <si>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</si>
  <si>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</si>
  <si>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</si>
  <si>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</si>
  <si>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</si>
  <si>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</si>
  <si>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</si>
  <si>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</si>
  <si>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</si>
  <si>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</si>
  <si>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</si>
  <si>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</si>
  <si>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</si>
  <si>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</si>
  <si>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</si>
  <si>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</si>
  <si>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</si>
  <si>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</si>
  <si>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</si>
  <si>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</si>
  <si>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</si>
  <si>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</si>
  <si>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</si>
  <si>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</si>
  <si>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</si>
  <si>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</si>
  <si>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</si>
  <si>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</si>
  <si>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</si>
  <si>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</si>
  <si>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</si>
  <si>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</si>
  <si>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</si>
  <si>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</si>
  <si>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</si>
  <si>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</si>
  <si>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</si>
  <si>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</si>
  <si>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</si>
  <si>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</si>
  <si>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</si>
  <si>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</si>
  <si>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</si>
  <si>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</si>
  <si>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</si>
  <si>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</si>
  <si>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</si>
  <si>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</si>
  <si>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</si>
  <si>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</si>
  <si>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</si>
  <si>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</si>
  <si>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</si>
  <si>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</si>
  <si>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</si>
  <si>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</si>
  <si>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</si>
  <si>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</si>
  <si>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</si>
  <si>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</si>
  <si>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</si>
  <si>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</si>
  <si>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</si>
  <si>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</si>
  <si>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</si>
  <si>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</si>
  <si>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</si>
  <si>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</si>
  <si>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</si>
  <si>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</si>
  <si>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</si>
  <si>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</si>
  <si>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</si>
  <si>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</si>
  <si>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</si>
  <si>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</si>
  <si>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</si>
  <si>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</si>
  <si>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</si>
  <si>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</si>
  <si>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</si>
  <si>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</si>
  <si>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</si>
  <si>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</si>
  <si>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</si>
  <si>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</si>
  <si>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</si>
  <si>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</si>
  <si>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</si>
  <si>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</si>
  <si>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</si>
  <si>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</si>
  <si>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</si>
  <si>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</si>
  <si>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</si>
  <si>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</si>
  <si>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</si>
  <si>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</si>
  <si>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</si>
  <si>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</si>
  <si>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</si>
  <si>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</si>
  <si>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</si>
  <si>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</si>
  <si>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</si>
  <si>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</si>
  <si>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</si>
  <si>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</si>
  <si>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</si>
  <si>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</si>
  <si>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</si>
  <si>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</si>
  <si>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</si>
  <si>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</si>
  <si>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</si>
  <si>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</si>
  <si>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</si>
  <si>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</si>
  <si>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</si>
  <si>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</si>
  <si>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</si>
  <si>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</si>
  <si>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</si>
  <si>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</si>
  <si>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</si>
  <si>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</si>
  <si>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</si>
  <si>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</si>
  <si>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</si>
  <si>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</si>
  <si>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</si>
  <si>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</si>
  <si>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</si>
  <si>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</si>
  <si>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</si>
  <si>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</si>
  <si>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</si>
  <si>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</si>
  <si>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</si>
  <si>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</si>
  <si>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</si>
  <si>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</si>
  <si>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</si>
  <si>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</si>
  <si>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</si>
  <si>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</si>
  <si>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</si>
  <si>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</si>
  <si>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</si>
  <si>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</si>
  <si>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</si>
  <si>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</si>
  <si>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</si>
  <si>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</si>
  <si>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</si>
  <si>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</si>
  <si>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</si>
  <si>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</si>
  <si>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</si>
  <si>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</si>
  <si>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</si>
  <si>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</si>
  <si>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</si>
  <si>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</si>
  <si>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</si>
  <si>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</si>
  <si>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</si>
  <si>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</si>
  <si>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</si>
  <si>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</si>
  <si>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</si>
  <si>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</si>
  <si>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</si>
  <si>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</si>
  <si>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</si>
  <si>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</si>
  <si>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</si>
  <si>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</si>
  <si>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</si>
  <si>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</si>
  <si>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</si>
  <si>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</si>
  <si>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</si>
  <si>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</si>
  <si>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</si>
  <si>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</si>
  <si>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</si>
  <si>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</si>
  <si>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</si>
  <si>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</si>
  <si>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</si>
  <si>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</si>
  <si>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</si>
  <si>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</si>
  <si>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</si>
  <si>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</si>
  <si>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</si>
  <si>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</si>
  <si>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</si>
  <si>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</si>
  <si>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</si>
  <si>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</si>
  <si>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</si>
  <si>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</si>
  <si>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</si>
  <si>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</si>
  <si>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</si>
  <si>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</si>
  <si>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</si>
  <si>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</si>
  <si>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</si>
  <si>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</si>
  <si>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</si>
  <si>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</si>
  <si>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</si>
  <si>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</si>
  <si>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</si>
  <si>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</si>
  <si>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</si>
  <si>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</si>
  <si>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</si>
  <si>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</si>
  <si>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</si>
  <si>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</si>
  <si>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</si>
  <si>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</si>
  <si>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</si>
  <si>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</si>
  <si>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</si>
  <si>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</si>
  <si>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</si>
  <si>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</si>
  <si>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</si>
  <si>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</si>
  <si>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</si>
  <si>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</si>
  <si>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</si>
  <si>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</si>
  <si>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</si>
  <si>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</si>
  <si>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</si>
  <si>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</si>
  <si>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</si>
  <si>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</si>
  <si>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</si>
  <si>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</si>
  <si>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</si>
  <si>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</si>
  <si>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</si>
  <si>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</si>
  <si>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</si>
  <si>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</si>
  <si>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</si>
  <si>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</si>
  <si>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</si>
  <si>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</si>
  <si>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</si>
  <si>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</si>
  <si>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</si>
  <si>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</si>
  <si>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</si>
  <si>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</si>
  <si>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</si>
  <si>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</si>
  <si>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</si>
  <si>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</si>
  <si>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</si>
  <si>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</si>
  <si>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</si>
  <si>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</si>
  <si>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</si>
  <si>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</si>
  <si>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</si>
  <si>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</si>
  <si>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</si>
  <si>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</si>
  <si>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</si>
  <si>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</si>
  <si>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</si>
  <si>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</si>
  <si>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</si>
  <si>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</si>
  <si>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</si>
  <si>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</si>
  <si>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</si>
  <si>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</si>
  <si>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</si>
  <si>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</si>
  <si>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</si>
  <si>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</si>
  <si>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</si>
  <si>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</si>
  <si>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</si>
  <si>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</si>
  <si>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</si>
  <si>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</si>
  <si>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</si>
  <si>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</si>
  <si>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</si>
  <si>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</si>
  <si>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</si>
  <si>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</si>
  <si>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</si>
  <si>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</si>
  <si>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</si>
  <si>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</si>
  <si>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</si>
  <si>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</si>
  <si>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</si>
  <si>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</si>
  <si>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</si>
  <si>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</si>
  <si>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</si>
  <si>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</si>
  <si>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</si>
  <si>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</si>
  <si>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</si>
  <si>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</si>
  <si>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</si>
  <si>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</si>
  <si>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</si>
  <si>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</si>
  <si>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</si>
  <si>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</si>
  <si>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</si>
  <si>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</si>
  <si>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</si>
  <si>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</si>
  <si>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</si>
  <si>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</si>
  <si>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</si>
  <si>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</si>
  <si>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</si>
  <si>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</si>
  <si>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</si>
  <si>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</si>
  <si>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</si>
  <si>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</si>
  <si>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</si>
  <si>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</si>
  <si>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</si>
  <si>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</si>
  <si>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</si>
  <si>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</si>
  <si>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</si>
  <si>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</si>
  <si>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</si>
  <si>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</si>
  <si>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</si>
  <si>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</si>
  <si>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</si>
  <si>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</si>
  <si>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</si>
  <si>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</si>
  <si>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</si>
  <si>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</si>
  <si>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</si>
  <si>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</si>
  <si>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</si>
  <si>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</si>
  <si>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</si>
  <si>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</si>
  <si>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</si>
  <si>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</si>
  <si>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</si>
  <si>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</si>
  <si>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</si>
  <si>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</si>
  <si>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</si>
  <si>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</si>
  <si>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</si>
  <si>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</si>
  <si>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</si>
  <si>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</si>
  <si>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</si>
  <si>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</si>
  <si>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</si>
  <si>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</si>
  <si>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</si>
  <si>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</si>
  <si>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</si>
  <si>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</si>
  <si>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</si>
  <si>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</si>
  <si>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</si>
  <si>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</si>
  <si>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</si>
  <si>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</si>
  <si>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</si>
  <si>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</si>
  <si>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</si>
  <si>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</si>
  <si>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</si>
  <si>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</si>
  <si>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</si>
  <si>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</si>
  <si>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</si>
  <si>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</si>
  <si>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</si>
  <si>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</si>
  <si>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</si>
  <si>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</si>
  <si>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</si>
  <si>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</si>
  <si>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</si>
  <si>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</si>
  <si>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</si>
  <si>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</si>
  <si>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</si>
  <si>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</si>
  <si>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</si>
  <si>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</si>
  <si>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</si>
  <si>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</si>
  <si>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</si>
  <si>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</si>
  <si>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</si>
  <si>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</si>
  <si>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</si>
  <si>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</si>
  <si>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</si>
  <si>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</si>
  <si>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</si>
  <si>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</si>
  <si>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</si>
  <si>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</si>
  <si>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</si>
  <si>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</si>
  <si>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</si>
  <si>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</si>
  <si>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</si>
  <si>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</si>
  <si>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</si>
  <si>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</si>
  <si>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</si>
  <si>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</si>
  <si>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</si>
  <si>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</si>
  <si>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</si>
  <si>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</si>
  <si>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</si>
  <si>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</si>
  <si>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</si>
  <si>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</si>
  <si>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</si>
  <si>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</si>
  <si>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</si>
  <si>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</si>
  <si>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</si>
  <si>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</si>
  <si>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</si>
  <si>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</si>
  <si>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</si>
  <si>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</si>
  <si>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</si>
  <si>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</si>
  <si>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</si>
  <si>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</si>
  <si>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</si>
  <si>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</si>
  <si>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</si>
  <si>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</si>
  <si>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</si>
  <si>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</si>
  <si>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</si>
  <si>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</si>
  <si>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</si>
  <si>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</si>
  <si>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</si>
  <si>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</si>
  <si>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</si>
  <si>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</si>
  <si>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</si>
  <si>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</si>
  <si>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</si>
  <si>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</si>
  <si>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</si>
  <si>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</si>
  <si>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</si>
  <si>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</si>
  <si>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</si>
  <si>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</si>
  <si>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</si>
  <si>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</si>
  <si>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</si>
  <si>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</si>
  <si>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</si>
  <si>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</si>
  <si>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</si>
  <si>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</si>
  <si>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</si>
  <si>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</si>
  <si>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</si>
  <si>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</si>
  <si>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</si>
  <si>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</si>
  <si>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</si>
  <si>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</si>
  <si>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</si>
  <si>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</si>
  <si>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</si>
  <si>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</si>
  <si>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</si>
  <si>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</si>
  <si>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</si>
  <si>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</si>
  <si>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</si>
  <si>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</si>
  <si>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</si>
  <si>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</si>
  <si>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</si>
  <si>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</si>
  <si>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</si>
  <si>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</si>
  <si>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</si>
  <si>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</si>
  <si>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</si>
  <si>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</si>
  <si>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</si>
  <si>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</si>
  <si>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</si>
  <si>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</si>
  <si>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</si>
  <si>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</si>
  <si>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</si>
  <si>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</si>
  <si>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</si>
  <si>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</si>
  <si>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</si>
  <si>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</si>
  <si>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</si>
  <si>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</si>
  <si>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</si>
  <si>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</si>
  <si>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</si>
  <si>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</si>
  <si>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</si>
  <si>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</si>
  <si>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</si>
  <si>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</si>
  <si>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</si>
  <si>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</si>
  <si>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</si>
  <si>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</si>
  <si>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</si>
  <si>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</si>
  <si>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</si>
  <si>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</si>
  <si>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</si>
  <si>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</si>
  <si>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</si>
  <si>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</si>
  <si>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</si>
  <si>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</si>
  <si>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</si>
  <si>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</si>
  <si>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</si>
  <si>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</si>
  <si>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</si>
  <si>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</si>
  <si>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</si>
  <si>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</si>
  <si>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</si>
  <si>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</si>
  <si>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</si>
  <si>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</si>
  <si>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</si>
  <si>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</si>
  <si>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</si>
  <si>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</si>
  <si>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</si>
  <si>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</si>
  <si>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</si>
  <si>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</si>
  <si>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</si>
  <si>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</si>
  <si>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</si>
  <si>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</si>
  <si>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</si>
  <si>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</si>
  <si>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</si>
  <si>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</si>
  <si>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</si>
  <si>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</si>
  <si>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</si>
  <si>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</si>
  <si>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</si>
  <si>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</si>
  <si>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</si>
  <si>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</si>
  <si>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</si>
  <si>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</si>
  <si>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</si>
  <si>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</si>
  <si>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</si>
  <si>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</si>
  <si>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</si>
  <si>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</si>
  <si>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</si>
  <si>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</si>
  <si>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</si>
  <si>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</si>
  <si>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</si>
  <si>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</si>
  <si>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</si>
  <si>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</si>
  <si>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</si>
  <si>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</si>
  <si>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</si>
  <si>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</si>
  <si>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</si>
  <si>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</si>
  <si>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</si>
  <si>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</si>
  <si>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</si>
  <si>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</si>
  <si>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</si>
  <si>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</si>
  <si>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</si>
  <si>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</si>
  <si>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</si>
  <si>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</si>
  <si>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</si>
  <si>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</si>
  <si>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</si>
  <si>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</si>
  <si>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</si>
  <si>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</si>
  <si>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</si>
  <si>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</si>
  <si>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</si>
  <si>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</si>
  <si>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</si>
  <si>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</si>
  <si>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</si>
  <si>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</si>
  <si>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</si>
  <si>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</si>
  <si>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</si>
  <si>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</si>
  <si>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</si>
  <si>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</si>
  <si>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</si>
  <si>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</si>
  <si>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</si>
  <si>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</si>
  <si>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</si>
  <si>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</si>
  <si>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</si>
  <si>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</si>
  <si>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</si>
  <si>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</si>
  <si>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</si>
  <si>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</si>
  <si>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</si>
  <si>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</si>
  <si>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</si>
  <si>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</si>
  <si>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</si>
  <si>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</si>
  <si>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</si>
  <si>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</si>
  <si>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</si>
  <si>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</si>
  <si>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</si>
  <si>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</si>
  <si>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</si>
  <si>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</si>
  <si>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</si>
  <si>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</si>
  <si>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</si>
  <si>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</si>
  <si>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</si>
  <si>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</si>
  <si>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</si>
  <si>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</si>
  <si>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</si>
  <si>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</si>
  <si>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</si>
  <si>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</si>
  <si>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</si>
  <si>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</si>
  <si>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</si>
  <si>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</si>
  <si>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</si>
  <si>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</si>
  <si>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</si>
  <si>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</si>
  <si>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</si>
  <si>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</si>
  <si>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</si>
  <si>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</si>
  <si>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</si>
  <si>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</si>
  <si>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</si>
  <si>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</si>
  <si>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</si>
  <si>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</si>
  <si>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</si>
  <si>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</si>
  <si>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</si>
  <si>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</si>
  <si>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</si>
  <si>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</si>
  <si>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</si>
  <si>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</si>
  <si>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</si>
  <si>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</si>
  <si>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</si>
  <si>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</si>
  <si>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</si>
  <si>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</si>
  <si>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</si>
  <si>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</si>
  <si>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</si>
  <si>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</si>
  <si>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</si>
  <si>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</si>
  <si>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</si>
  <si>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</si>
  <si>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</si>
  <si>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</si>
  <si>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</si>
  <si>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</si>
  <si>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</si>
  <si>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</si>
  <si>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</si>
  <si>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</si>
  <si>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</si>
  <si>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</si>
  <si>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</si>
  <si>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</si>
  <si>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</si>
  <si>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</si>
  <si>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</si>
  <si>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</si>
  <si>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</si>
  <si>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</si>
  <si>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</si>
  <si>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</si>
  <si>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</si>
  <si>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</si>
  <si>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</si>
  <si>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</si>
  <si>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</si>
  <si>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</si>
  <si>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</si>
  <si>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</si>
  <si>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</si>
  <si>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</si>
  <si>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</si>
  <si>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</si>
  <si>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</si>
  <si>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</si>
  <si>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</si>
  <si>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</si>
  <si>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</si>
  <si>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</si>
  <si>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</si>
  <si>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</si>
  <si>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</si>
  <si>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</si>
  <si>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</si>
  <si>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</si>
  <si>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</si>
  <si>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</si>
  <si>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</si>
  <si>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</si>
  <si>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</si>
  <si>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</si>
  <si>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</si>
  <si>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</si>
  <si>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</si>
  <si>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</si>
  <si>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</si>
  <si>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</si>
  <si>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</si>
  <si>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</si>
  <si>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</si>
  <si>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</si>
  <si>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</si>
  <si>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</si>
  <si>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</si>
  <si>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</si>
  <si>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</si>
  <si>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</si>
  <si>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</si>
  <si>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</si>
  <si>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</si>
  <si>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</si>
  <si>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</si>
  <si>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</si>
  <si>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</si>
  <si>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</si>
  <si>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</si>
  <si>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</si>
  <si>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</si>
  <si>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</si>
  <si>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</si>
  <si>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</si>
  <si>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</si>
  <si>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</si>
  <si>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</si>
  <si>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</si>
  <si>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</si>
  <si>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</si>
  <si>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</si>
  <si>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</si>
  <si>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</si>
  <si>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</si>
  <si>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</si>
  <si>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</si>
  <si>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</si>
  <si>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</si>
  <si>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</si>
  <si>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</si>
  <si>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</si>
  <si>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</si>
  <si>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</si>
  <si>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</si>
  <si>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</si>
  <si>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</si>
  <si>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</si>
  <si>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</si>
  <si>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</si>
  <si>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</si>
  <si>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</si>
  <si>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</si>
  <si>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</si>
  <si>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</si>
  <si>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</si>
  <si>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</si>
  <si>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</si>
  <si>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</si>
  <si>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</si>
  <si>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</si>
  <si>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</si>
  <si>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</si>
  <si>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</si>
  <si>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</si>
  <si>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</si>
  <si>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</si>
  <si>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</si>
  <si>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</si>
  <si>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</si>
  <si>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</si>
  <si>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</si>
  <si>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</si>
  <si>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</si>
  <si>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</si>
  <si>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</si>
  <si>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</si>
  <si>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</si>
  <si>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</si>
  <si>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</si>
  <si>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</si>
  <si>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</si>
  <si>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</si>
  <si>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</si>
  <si>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</si>
  <si>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</si>
  <si>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</si>
  <si>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</si>
  <si>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</si>
  <si>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</si>
  <si>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</si>
  <si>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</si>
  <si>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</si>
  <si>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</si>
  <si>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</si>
  <si>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</si>
  <si>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</si>
  <si>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</si>
  <si>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</si>
  <si>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</si>
  <si>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</si>
  <si>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</si>
  <si>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</si>
  <si>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</si>
  <si>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</si>
  <si>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</si>
  <si>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</si>
  <si>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</si>
  <si>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</si>
  <si>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</si>
  <si>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</si>
  <si>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</si>
  <si>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</si>
  <si>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</si>
  <si>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</si>
  <si>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</si>
  <si>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</si>
  <si>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</si>
  <si>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</si>
  <si>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</si>
  <si>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</si>
  <si>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</si>
  <si>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</si>
  <si>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</si>
  <si>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</si>
  <si>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</si>
  <si>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</si>
  <si>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</si>
  <si>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</si>
  <si>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</si>
  <si>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</si>
  <si>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</si>
  <si>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</si>
  <si>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</si>
  <si>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</si>
  <si>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</si>
  <si>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</si>
  <si>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</si>
  <si>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</si>
  <si>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</si>
  <si>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</si>
  <si>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</si>
  <si>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</si>
  <si>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</si>
  <si>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</si>
  <si>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</si>
  <si>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</si>
  <si>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</si>
  <si>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</si>
  <si>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</si>
  <si>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</si>
  <si>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</si>
  <si>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</si>
  <si>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</si>
  <si>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</si>
  <si>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</si>
  <si>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</si>
  <si>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</si>
  <si>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</si>
  <si>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</si>
  <si>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</si>
  <si>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</si>
  <si>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</si>
  <si>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</si>
  <si>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</si>
  <si>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</si>
  <si>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</si>
  <si>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</si>
  <si>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</si>
  <si>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</si>
  <si>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</si>
  <si>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</si>
  <si>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</si>
  <si>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</si>
  <si>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</si>
  <si>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</si>
  <si>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</si>
  <si>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</si>
  <si>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</si>
  <si>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</si>
  <si>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</si>
  <si>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</si>
  <si>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</si>
  <si>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</si>
  <si>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</si>
  <si>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</si>
  <si>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</si>
  <si>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</si>
  <si>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</si>
  <si>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</si>
  <si>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</si>
  <si>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</si>
  <si>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</si>
  <si>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</si>
  <si>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</si>
  <si>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</si>
  <si>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</si>
  <si>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</si>
  <si>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</si>
  <si>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</si>
  <si>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</si>
  <si>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</si>
  <si>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</si>
  <si>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</si>
  <si>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</si>
  <si>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</si>
  <si>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</si>
  <si>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</si>
  <si>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</si>
  <si>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</si>
  <si>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</si>
  <si>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</si>
  <si>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</si>
  <si>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</si>
  <si>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</si>
  <si>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</si>
  <si>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</si>
  <si>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</si>
  <si>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</si>
  <si>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</si>
  <si>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</si>
  <si>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</si>
  <si>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</si>
  <si>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</si>
  <si>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</si>
  <si>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</si>
  <si>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</si>
  <si>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</si>
  <si>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</si>
  <si>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</si>
  <si>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</si>
  <si>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</si>
  <si>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</si>
  <si>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</si>
  <si>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</si>
  <si>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</si>
  <si>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</si>
  <si>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</si>
  <si>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</si>
  <si>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</si>
  <si>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</si>
  <si>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</si>
  <si>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</si>
  <si>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</si>
  <si>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</si>
  <si>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</si>
  <si>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</si>
  <si>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</si>
  <si>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</si>
  <si>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</si>
  <si>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</si>
  <si>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</si>
  <si>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</si>
  <si>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</si>
  <si>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</si>
  <si>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</si>
  <si>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</si>
  <si>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</si>
  <si>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</si>
  <si>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</si>
  <si>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</si>
  <si>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</si>
  <si>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</si>
  <si>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</si>
  <si>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</si>
  <si>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</si>
  <si>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</si>
  <si>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</si>
  <si>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</si>
  <si>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</si>
  <si>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</si>
  <si>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</si>
  <si>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</si>
  <si>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</si>
  <si>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</si>
  <si>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</si>
  <si>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</si>
  <si>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</si>
  <si>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</si>
  <si>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</si>
  <si>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</si>
  <si>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</si>
  <si>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</si>
  <si>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</si>
  <si>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</si>
  <si>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</si>
  <si>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</si>
  <si>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</si>
  <si>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</si>
  <si>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</si>
  <si>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</si>
  <si>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</si>
  <si>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</si>
  <si>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</si>
  <si>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</si>
  <si>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</si>
  <si>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</si>
  <si>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</si>
  <si>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</si>
  <si>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</si>
  <si>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</si>
  <si>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</si>
  <si>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</si>
  <si>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</si>
  <si>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</si>
  <si>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</si>
  <si>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</si>
  <si>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</si>
  <si>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</si>
  <si>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</si>
  <si>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</si>
  <si>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</si>
  <si>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</si>
  <si>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</si>
  <si>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</si>
  <si>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</si>
  <si>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</si>
  <si>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</si>
  <si>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</si>
  <si>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</si>
  <si>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</si>
  <si>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</si>
  <si>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</si>
  <si>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</si>
  <si>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</si>
  <si>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</si>
  <si>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</si>
  <si>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</si>
  <si>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</si>
  <si>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</si>
  <si>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</si>
  <si>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</si>
  <si>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</si>
  <si>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</si>
  <si>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</si>
  <si>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</si>
  <si>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</si>
  <si>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</si>
  <si>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</si>
  <si>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</si>
  <si>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</si>
  <si>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</si>
  <si>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</si>
  <si>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</si>
  <si>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</si>
  <si>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</si>
  <si>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</si>
  <si>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</si>
  <si>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</si>
  <si>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</si>
  <si>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</si>
  <si>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</si>
  <si>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</si>
  <si>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</si>
  <si>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</si>
  <si>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</si>
  <si>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</si>
  <si>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</si>
  <si>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</si>
  <si>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</si>
  <si>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</si>
  <si>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</si>
  <si>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</si>
  <si>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</si>
  <si>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</si>
  <si>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</si>
  <si>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</si>
  <si>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</si>
  <si>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</si>
  <si>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</si>
  <si>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</si>
  <si>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</si>
  <si>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</si>
  <si>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</si>
  <si>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</si>
  <si>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</si>
  <si>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</si>
  <si>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</si>
  <si>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</si>
  <si>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</si>
  <si>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</si>
  <si>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</si>
  <si>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</si>
  <si>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</si>
  <si>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</si>
  <si>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</si>
  <si>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</si>
  <si>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</si>
  <si>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</si>
  <si>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</si>
  <si>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</si>
  <si>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</si>
  <si>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</si>
  <si>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</si>
  <si>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</si>
  <si>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</si>
  <si>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</si>
  <si>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</si>
  <si>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</si>
  <si>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</si>
  <si>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</si>
  <si>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</si>
  <si>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</si>
  <si>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</si>
  <si>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</si>
  <si>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</si>
  <si>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</si>
  <si>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</si>
  <si>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</si>
  <si>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</si>
  <si>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</si>
  <si>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</si>
  <si>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</si>
  <si>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</si>
  <si>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</si>
  <si>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</si>
  <si>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</si>
  <si>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</si>
  <si>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</si>
  <si>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</si>
  <si>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</si>
  <si>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</si>
  <si>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</si>
  <si>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</si>
  <si>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</si>
  <si>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</si>
  <si>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</si>
  <si>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</si>
  <si>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</si>
  <si>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</si>
  <si>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</si>
  <si>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</si>
  <si>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</si>
  <si>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</si>
  <si>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</si>
  <si>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</si>
  <si>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</si>
  <si>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</si>
  <si>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</si>
  <si>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</si>
  <si>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</si>
  <si>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</si>
  <si>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</si>
  <si>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</si>
  <si>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</si>
  <si>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</si>
  <si>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</si>
  <si>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</si>
  <si>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</si>
  <si>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</si>
  <si>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</si>
  <si>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</si>
  <si>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</si>
  <si>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</si>
  <si>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</si>
  <si>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</si>
  <si>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</si>
  <si>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</si>
  <si>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</si>
  <si>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</si>
  <si>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</si>
  <si>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</si>
  <si>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</si>
  <si>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</si>
  <si>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</si>
  <si>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</si>
  <si>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</si>
  <si>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</si>
  <si>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</si>
  <si>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</si>
  <si>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</si>
  <si>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</si>
  <si>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</si>
  <si>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</si>
  <si>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</si>
  <si>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</si>
  <si>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</si>
  <si>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</si>
  <si>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</si>
  <si>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</si>
  <si>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</si>
  <si>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</si>
  <si>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</si>
  <si>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</si>
  <si>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</si>
  <si>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</si>
  <si>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</si>
  <si>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</si>
  <si>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</si>
  <si>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</si>
  <si>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</si>
  <si>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</si>
  <si>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</si>
  <si>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</si>
  <si>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</si>
  <si>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</si>
  <si>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</si>
  <si>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</si>
  <si>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</si>
  <si>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</si>
  <si>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</si>
  <si>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</si>
  <si>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</si>
  <si>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</si>
  <si>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</si>
  <si>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</si>
  <si>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</si>
  <si>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</si>
  <si>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</si>
  <si>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</si>
  <si>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</si>
  <si>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</si>
  <si>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</si>
  <si>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</si>
  <si>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</si>
  <si>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</si>
  <si>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</si>
  <si>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</si>
  <si>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</si>
  <si>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</si>
  <si>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</si>
  <si>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</si>
  <si>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</si>
  <si>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</si>
  <si>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</si>
  <si>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</si>
  <si>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</si>
  <si>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</si>
  <si>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</si>
  <si>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</si>
  <si>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</si>
  <si>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</si>
  <si>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</si>
  <si>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</si>
  <si>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</si>
  <si>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</si>
  <si>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</si>
  <si>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</si>
  <si>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</si>
  <si>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</si>
  <si>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</si>
  <si>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</si>
  <si>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</si>
  <si>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</si>
  <si>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</si>
  <si>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</si>
  <si>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</si>
  <si>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</si>
  <si>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</si>
  <si>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</si>
  <si>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</si>
  <si>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</si>
  <si>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</si>
  <si>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</si>
  <si>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</si>
  <si>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</si>
  <si>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</si>
  <si>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</si>
  <si>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</si>
  <si>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</si>
  <si>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</si>
  <si>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</si>
  <si>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</si>
  <si>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</si>
  <si>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</si>
  <si>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</si>
  <si>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</si>
  <si>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</si>
  <si>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</si>
  <si>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</si>
  <si>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</si>
  <si>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</si>
  <si>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</si>
  <si>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</si>
  <si>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</si>
  <si>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</si>
  <si>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</si>
  <si>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</si>
  <si>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</si>
  <si>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</si>
  <si>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</si>
  <si>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</si>
  <si>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</si>
  <si>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</si>
  <si>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</si>
  <si>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</si>
  <si>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</si>
  <si>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</si>
  <si>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</si>
  <si>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</si>
  <si>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</si>
  <si>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</si>
  <si>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</si>
  <si>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</si>
  <si>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</si>
  <si>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</si>
  <si>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</si>
  <si>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</si>
  <si>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</si>
  <si>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</si>
  <si>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</si>
  <si>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</si>
  <si>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</si>
  <si>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</si>
  <si>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</si>
  <si>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</si>
  <si>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</si>
  <si>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</si>
  <si>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</si>
  <si>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</si>
  <si>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</si>
  <si>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</si>
  <si>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</si>
  <si>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</si>
  <si>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</si>
  <si>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</si>
  <si>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</si>
  <si>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</si>
  <si>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</si>
  <si>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</si>
  <si>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</si>
  <si>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</si>
  <si>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</si>
  <si>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</si>
  <si>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</si>
  <si>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</si>
  <si>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</si>
  <si>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</si>
  <si>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</si>
  <si>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</si>
  <si>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</si>
  <si>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</si>
  <si>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</si>
  <si>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</si>
  <si>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</si>
  <si>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</si>
  <si>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</si>
  <si>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</si>
  <si>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</si>
  <si>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</si>
  <si>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</si>
  <si>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</si>
  <si>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</si>
  <si>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</si>
  <si>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</si>
  <si>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</si>
  <si>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</si>
  <si>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</si>
  <si>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</si>
  <si>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</si>
  <si>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</si>
  <si>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</si>
  <si>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</si>
  <si>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</si>
  <si>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</si>
  <si>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</si>
  <si>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</si>
  <si>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</si>
  <si>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</si>
  <si>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</si>
  <si>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</si>
  <si>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</si>
  <si>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</si>
  <si>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</si>
  <si>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</si>
  <si>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</si>
  <si>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</si>
  <si>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</si>
  <si>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</si>
  <si>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</si>
  <si>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</si>
  <si>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</si>
  <si>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</si>
  <si>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</si>
  <si>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</si>
  <si>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</si>
  <si>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</si>
  <si>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</si>
  <si>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</si>
  <si>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</si>
  <si>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</si>
  <si>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</si>
  <si>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</si>
  <si>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</si>
  <si>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</si>
  <si>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</si>
  <si>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</si>
  <si>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</si>
  <si>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</si>
  <si>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</si>
  <si>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</si>
  <si>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</si>
  <si>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</si>
  <si>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</si>
  <si>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</si>
  <si>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</si>
  <si>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</si>
  <si>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</si>
  <si>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</si>
  <si>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</si>
  <si>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</si>
  <si>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</si>
  <si>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</si>
  <si>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</si>
  <si>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</si>
  <si>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</si>
  <si>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</si>
  <si>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</si>
  <si>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</si>
  <si>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</si>
  <si>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</si>
  <si>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</si>
  <si>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</si>
  <si>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</si>
  <si>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</si>
  <si>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</si>
  <si>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</si>
  <si>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</si>
  <si>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</si>
  <si>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</si>
  <si>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</si>
  <si>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</si>
  <si>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</si>
  <si>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</si>
  <si>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</si>
  <si>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</si>
  <si>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</si>
  <si>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</si>
  <si>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</si>
  <si>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</si>
  <si>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</si>
  <si>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</si>
  <si>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</si>
  <si>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</si>
  <si>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</si>
  <si>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</si>
  <si>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</si>
  <si>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</si>
  <si>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</si>
  <si>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</si>
  <si>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</si>
  <si>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</si>
  <si>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</si>
  <si>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</si>
  <si>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</si>
  <si>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</si>
  <si>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</si>
  <si>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</si>
  <si>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</si>
  <si>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</si>
  <si>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</si>
  <si>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</si>
  <si>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</si>
  <si>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</si>
  <si>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</si>
  <si>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</si>
  <si>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</si>
  <si>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</si>
  <si>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</si>
  <si>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</si>
  <si>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</si>
  <si>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</si>
  <si>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</si>
  <si>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</si>
  <si>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</si>
  <si>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</si>
  <si>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</si>
  <si>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</si>
  <si>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</si>
  <si>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</si>
  <si>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</si>
  <si>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</si>
  <si>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</si>
  <si>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</si>
  <si>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</si>
  <si>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</si>
  <si>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</si>
  <si>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</si>
  <si>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</si>
  <si>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</si>
  <si>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</si>
  <si>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</si>
  <si>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</si>
  <si>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</si>
  <si>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</si>
  <si>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</si>
  <si>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</si>
  <si>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</si>
  <si>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</si>
  <si>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</si>
  <si>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</si>
  <si>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</si>
  <si>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</si>
  <si>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</si>
  <si>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</si>
  <si>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</si>
  <si>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</si>
  <si>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</si>
  <si>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</si>
  <si>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</si>
  <si>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</si>
  <si>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</si>
  <si>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</si>
  <si>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</si>
  <si>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</si>
  <si>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</si>
  <si>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</si>
  <si>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</si>
  <si>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</si>
  <si>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</si>
  <si>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</si>
  <si>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</si>
  <si>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</si>
  <si>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</si>
  <si>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</si>
  <si>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</si>
  <si>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</si>
  <si>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</si>
  <si>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</si>
  <si>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</si>
  <si>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</si>
  <si>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</si>
  <si>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</si>
  <si>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</si>
  <si>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</si>
  <si>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</si>
  <si>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</si>
  <si>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</si>
  <si>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</si>
  <si>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</si>
  <si>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</si>
  <si>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</si>
  <si>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</si>
  <si>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</si>
  <si>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</si>
  <si>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</si>
  <si>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</si>
  <si>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</si>
  <si>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</si>
  <si>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</si>
  <si>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</si>
  <si>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</si>
  <si>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</si>
  <si>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</si>
  <si>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</si>
  <si>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</si>
  <si>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</si>
  <si>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</si>
  <si>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</si>
  <si>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</si>
  <si>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</si>
  <si>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</si>
  <si>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</si>
  <si>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</si>
  <si>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</si>
  <si>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</si>
  <si>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</si>
  <si>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</si>
  <si>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</si>
  <si>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</si>
  <si>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</si>
  <si>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</si>
  <si>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</si>
  <si>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</si>
  <si>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</si>
  <si>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</si>
  <si>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</si>
  <si>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</si>
  <si>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</si>
  <si>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</si>
  <si>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</si>
  <si>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</si>
  <si>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</si>
  <si>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</si>
  <si>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</si>
  <si>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</si>
  <si>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</si>
  <si>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</si>
  <si>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</si>
  <si>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</si>
  <si>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</si>
  <si>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</si>
  <si>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</si>
  <si>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</si>
  <si>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</si>
  <si>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</si>
  <si>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</si>
  <si>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</si>
  <si>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</si>
  <si>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</si>
  <si>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</si>
  <si>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</si>
  <si>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</si>
  <si>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</si>
  <si>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</si>
  <si>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</si>
  <si>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</si>
  <si>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</si>
  <si>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</si>
  <si>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</si>
  <si>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</si>
  <si>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</si>
  <si>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</si>
  <si>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</si>
  <si>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</si>
  <si>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</si>
  <si>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</si>
  <si>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</si>
  <si>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</si>
  <si>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</si>
  <si>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</si>
  <si>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</si>
  <si>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</si>
  <si>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</si>
  <si>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</si>
  <si>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</si>
  <si>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</si>
  <si>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</si>
  <si>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</si>
  <si>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</si>
  <si>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</si>
  <si>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</si>
  <si>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</si>
  <si>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</si>
  <si>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</si>
  <si>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</si>
  <si>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</si>
  <si>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</si>
  <si>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</si>
  <si>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</si>
  <si>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</si>
  <si>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</si>
  <si>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</si>
  <si>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</si>
  <si>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</si>
  <si>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</si>
  <si>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</si>
  <si>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</si>
  <si>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</si>
  <si>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</si>
  <si>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</si>
  <si>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</si>
  <si>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</si>
  <si>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</si>
  <si>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</si>
  <si>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</si>
  <si>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</si>
  <si>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</si>
  <si>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</si>
  <si>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</si>
  <si>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</si>
  <si>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</si>
  <si>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</si>
  <si>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</si>
  <si>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</si>
  <si>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</si>
  <si>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</si>
  <si>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</si>
  <si>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</si>
  <si>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</si>
  <si>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</si>
  <si>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</si>
  <si>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</si>
  <si>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</si>
  <si>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</si>
  <si>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</si>
  <si>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</si>
  <si>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</si>
  <si>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</si>
  <si>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</si>
  <si>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</si>
  <si>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</si>
  <si>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</si>
  <si>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</si>
  <si>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</si>
  <si>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</si>
  <si>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</si>
  <si>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</si>
  <si>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</si>
  <si>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</si>
  <si>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</si>
  <si>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</si>
  <si>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</si>
  <si>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</si>
  <si>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</si>
  <si>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</si>
  <si>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</si>
  <si>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</si>
  <si>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</si>
  <si>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</si>
  <si>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</si>
  <si>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</si>
  <si>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</si>
  <si>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</si>
  <si>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</si>
  <si>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</si>
  <si>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</si>
  <si>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</si>
  <si>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</si>
  <si>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</si>
  <si>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</si>
  <si>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</si>
  <si>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</si>
  <si>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</si>
  <si>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</si>
  <si>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</si>
  <si>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</si>
  <si>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</si>
  <si>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</si>
  <si>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</si>
  <si>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</si>
  <si>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</si>
  <si>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</si>
  <si>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</si>
  <si>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</si>
  <si>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</si>
  <si>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</si>
  <si>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</si>
  <si>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</si>
  <si>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</si>
  <si>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</si>
  <si>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</si>
  <si>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</si>
  <si>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</si>
  <si>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</si>
  <si>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</si>
  <si>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</si>
  <si>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</si>
  <si>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</si>
  <si>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</si>
  <si>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</si>
  <si>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</si>
  <si>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</si>
  <si>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</si>
  <si>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</si>
  <si>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</si>
  <si>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</si>
  <si>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</si>
  <si>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</si>
  <si>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</si>
  <si>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</si>
  <si>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</si>
  <si>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</si>
  <si>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</si>
  <si>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</si>
  <si>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</si>
  <si>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</si>
  <si>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</si>
  <si>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</si>
  <si>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</si>
  <si>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</si>
  <si>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</si>
  <si>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</si>
  <si>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</si>
  <si>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</si>
  <si>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</si>
  <si>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</si>
  <si>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</si>
  <si>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</si>
  <si>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</si>
  <si>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</si>
  <si>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</si>
  <si>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</si>
  <si>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</si>
  <si>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</si>
  <si>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</si>
  <si>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</si>
  <si>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</si>
  <si>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</si>
  <si>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</si>
  <si>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</si>
  <si>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</si>
  <si>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</si>
  <si>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</si>
  <si>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</si>
  <si>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</si>
  <si>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</si>
  <si>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</si>
  <si>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</si>
  <si>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</si>
  <si>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</si>
  <si>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</si>
  <si>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</si>
  <si>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</si>
  <si>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</si>
  <si>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</si>
  <si>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</si>
  <si>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</si>
  <si>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</si>
  <si>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</si>
  <si>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</si>
  <si>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</si>
  <si>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</si>
  <si>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</si>
  <si>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</si>
  <si>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</si>
  <si>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</si>
  <si>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</si>
  <si>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</si>
  <si>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</si>
  <si>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</si>
  <si>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</si>
  <si>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</si>
  <si>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</si>
  <si>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</si>
  <si>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</si>
  <si>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</si>
  <si>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</si>
  <si>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</si>
  <si>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</si>
  <si>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</si>
  <si>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</si>
  <si>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</si>
  <si>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</si>
  <si>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</si>
  <si>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</si>
  <si>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</si>
  <si>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</si>
  <si>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</si>
  <si>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</si>
  <si>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</si>
  <si>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</si>
  <si>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</si>
  <si>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</si>
  <si>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</si>
  <si>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</si>
  <si>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</si>
  <si>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</si>
  <si>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</si>
  <si>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</si>
  <si>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</si>
  <si>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</si>
  <si>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</si>
  <si>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</si>
  <si>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</si>
  <si>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</si>
  <si>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</si>
  <si>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</si>
  <si>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</si>
  <si>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</si>
  <si>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</si>
  <si>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</si>
  <si>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</si>
  <si>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</si>
  <si>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</si>
  <si>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</si>
  <si>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</si>
  <si>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</si>
  <si>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</si>
  <si>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</si>
  <si>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</si>
  <si>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</si>
  <si>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</si>
  <si>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</si>
  <si>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</si>
  <si>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</si>
  <si>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</si>
  <si>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</si>
  <si>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</si>
  <si>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</si>
  <si>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</si>
  <si>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</si>
  <si>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</si>
  <si>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</si>
  <si>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</si>
  <si>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</si>
  <si>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</si>
  <si>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</si>
  <si>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</si>
  <si>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</si>
  <si>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</si>
  <si>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</si>
  <si>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</si>
  <si>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</si>
  <si>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</si>
  <si>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</si>
  <si>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</si>
  <si>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</si>
  <si>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</si>
  <si>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</si>
  <si>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</si>
  <si>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</si>
  <si>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</si>
  <si>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</si>
  <si>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</si>
  <si>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</si>
  <si>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</si>
  <si>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</si>
  <si>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</si>
  <si>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</si>
  <si>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</si>
  <si>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</si>
  <si>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</si>
  <si>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</si>
  <si>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</si>
  <si>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</si>
  <si>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</si>
  <si>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</si>
  <si>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</si>
  <si>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</si>
  <si>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</si>
  <si>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</si>
  <si>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</si>
  <si>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</si>
  <si>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</si>
  <si>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</si>
  <si>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</si>
  <si>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</si>
  <si>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</si>
  <si>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</si>
  <si>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</si>
  <si>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</si>
  <si>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</si>
  <si>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</si>
  <si>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</si>
  <si>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</si>
  <si>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</si>
  <si>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</si>
  <si>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</si>
  <si>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</si>
  <si>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</si>
  <si>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</si>
  <si>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</si>
  <si>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</si>
  <si>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</si>
  <si>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</si>
  <si>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</si>
  <si>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</si>
  <si>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</si>
  <si>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</si>
  <si>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</si>
  <si>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</si>
  <si>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</si>
  <si>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</si>
  <si>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</si>
  <si>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</si>
  <si>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</si>
  <si>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</si>
  <si>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</si>
  <si>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</si>
  <si>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</si>
  <si>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</si>
  <si>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</si>
  <si>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</si>
  <si>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</si>
  <si>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</si>
  <si>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</si>
  <si>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</si>
  <si>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</si>
  <si>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</si>
  <si>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</si>
  <si>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</si>
  <si>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</si>
  <si>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</si>
  <si>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</si>
  <si>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</si>
  <si>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</si>
  <si>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</si>
  <si>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</si>
  <si>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</si>
  <si>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</si>
  <si>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</si>
  <si>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</si>
  <si>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</si>
  <si>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</si>
  <si>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</si>
  <si>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</si>
  <si>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</si>
  <si>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</si>
  <si>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</si>
  <si>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</si>
  <si>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</si>
  <si>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</si>
  <si>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</si>
  <si>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</si>
  <si>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</si>
  <si>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</si>
  <si>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</si>
  <si>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</si>
  <si>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</si>
  <si>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</si>
  <si>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</si>
  <si>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</si>
  <si>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</si>
  <si>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</si>
  <si>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</si>
  <si>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</si>
  <si>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</si>
  <si>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</si>
  <si>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</si>
  <si>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</si>
  <si>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</si>
  <si>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</si>
  <si>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</si>
  <si>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</si>
  <si>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</si>
  <si>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</si>
  <si>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</si>
  <si>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</si>
  <si>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</si>
  <si>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</si>
  <si>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</si>
  <si>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</si>
  <si>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</si>
  <si>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</si>
  <si>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</si>
  <si>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</si>
  <si>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</si>
  <si>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</si>
  <si>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</si>
  <si>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</si>
  <si>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</si>
  <si>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</si>
  <si>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</si>
  <si>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</si>
  <si>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</si>
  <si>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</si>
  <si>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</si>
  <si>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</si>
  <si>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</si>
  <si>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</si>
  <si>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</si>
  <si>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</si>
  <si>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</si>
  <si>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</si>
  <si>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</si>
  <si>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</si>
  <si>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</si>
  <si>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</si>
  <si>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</si>
  <si>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</si>
  <si>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</si>
  <si>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</si>
  <si>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</si>
  <si>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</si>
  <si>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</si>
  <si>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</si>
  <si>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</si>
  <si>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</si>
  <si>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</si>
  <si>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</si>
  <si>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</si>
  <si>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</si>
  <si>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</si>
  <si>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</si>
  <si>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</si>
  <si>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</si>
  <si>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</si>
  <si>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</si>
  <si>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</si>
  <si>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</si>
  <si>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</si>
  <si>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</si>
  <si>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</si>
  <si>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</si>
  <si>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</si>
  <si>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</si>
  <si>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</si>
  <si>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</si>
  <si>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</si>
  <si>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</si>
  <si>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</si>
  <si>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</si>
  <si>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</si>
  <si>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</si>
  <si>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</si>
  <si>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</si>
  <si>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</si>
  <si>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</si>
  <si>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</si>
  <si>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</si>
  <si>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</si>
  <si>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</si>
  <si>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</si>
  <si>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</si>
  <si>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</si>
  <si>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</si>
  <si>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</si>
  <si>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</si>
  <si>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</si>
  <si>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</si>
  <si>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</si>
  <si>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</si>
  <si>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</si>
  <si>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</si>
  <si>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</si>
  <si>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</si>
  <si>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</si>
  <si>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</si>
  <si>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</si>
  <si>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</si>
  <si>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</si>
  <si>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</si>
  <si>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</si>
  <si>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</si>
  <si>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</si>
  <si>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</si>
  <si>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</si>
  <si>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</si>
  <si>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</si>
  <si>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</si>
  <si>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</si>
  <si>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</si>
  <si>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</si>
  <si>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</si>
  <si>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</si>
  <si>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</si>
  <si>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</si>
  <si>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</si>
  <si>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</si>
  <si>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</si>
  <si>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</si>
  <si>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</si>
  <si>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</si>
  <si>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</si>
  <si>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</si>
  <si>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</si>
  <si>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</si>
  <si>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</si>
  <si>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</si>
  <si>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</si>
  <si>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</si>
  <si>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</si>
  <si>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</si>
  <si>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</si>
  <si>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</si>
  <si>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</si>
  <si>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</si>
  <si>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</si>
  <si>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</si>
  <si>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</si>
  <si>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</si>
  <si>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</si>
  <si>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</si>
  <si>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</si>
  <si>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</si>
  <si>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</si>
  <si>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</si>
  <si>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</si>
  <si>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</si>
  <si>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</si>
  <si>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</si>
  <si>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</si>
  <si>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</si>
  <si>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</si>
  <si>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</si>
  <si>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</si>
  <si>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</si>
  <si>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</si>
  <si>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</si>
  <si>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</si>
  <si>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</si>
  <si>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</si>
  <si>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</si>
  <si>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</si>
  <si>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</si>
  <si>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</si>
  <si>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</si>
  <si>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</si>
  <si>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</si>
  <si>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</si>
  <si>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</si>
  <si>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</si>
  <si>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</si>
  <si>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</si>
  <si>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</si>
  <si>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</si>
  <si>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</si>
  <si>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</si>
  <si>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</si>
  <si>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</si>
  <si>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</si>
  <si>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</si>
  <si>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</si>
  <si>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</si>
  <si>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</si>
  <si>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</si>
  <si>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</si>
  <si>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</si>
  <si>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</si>
  <si>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</si>
  <si>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</si>
  <si>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</si>
  <si>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</si>
  <si>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</si>
  <si>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</si>
  <si>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</si>
  <si>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</si>
  <si>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</si>
  <si>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</si>
  <si>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</si>
  <si>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</si>
  <si>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</si>
  <si>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</si>
  <si>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</si>
  <si>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</si>
  <si>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</si>
  <si>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</si>
  <si>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</si>
  <si>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</si>
  <si>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</si>
  <si>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</si>
  <si>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</si>
  <si>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</si>
  <si>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</si>
  <si>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</si>
  <si>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</si>
  <si>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</si>
  <si>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</si>
  <si>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</si>
  <si>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</si>
  <si>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</si>
  <si>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</si>
  <si>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</si>
  <si>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</si>
  <si>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</si>
  <si>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</si>
  <si>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</si>
  <si>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</si>
  <si>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</si>
  <si>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</si>
  <si>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</si>
  <si>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</si>
  <si>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</si>
  <si>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</si>
  <si>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</si>
  <si>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</si>
  <si>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</si>
  <si>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</si>
  <si>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</si>
  <si>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</si>
  <si>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</si>
  <si>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</si>
  <si>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</si>
  <si>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</si>
  <si>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</si>
  <si>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</si>
  <si>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</si>
  <si>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</si>
  <si>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</si>
  <si>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</si>
  <si>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</si>
  <si>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</si>
  <si>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</si>
  <si>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</si>
  <si>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</si>
  <si>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</si>
  <si>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</si>
  <si>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</si>
  <si>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</si>
  <si>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</si>
  <si>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</si>
  <si>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</si>
  <si>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</si>
  <si>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</si>
  <si>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</si>
  <si>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</si>
  <si>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</si>
  <si>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</si>
  <si>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</si>
  <si>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</si>
  <si>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</si>
  <si>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</si>
  <si>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</si>
  <si>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</si>
  <si>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</si>
  <si>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</si>
  <si>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</si>
  <si>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</si>
  <si>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</si>
  <si>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</si>
  <si>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</si>
  <si>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</si>
  <si>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</si>
  <si>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</si>
  <si>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</si>
  <si>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</si>
  <si>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</si>
  <si>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</si>
  <si>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</si>
  <si>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</si>
  <si>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</si>
  <si>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</si>
  <si>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</si>
  <si>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</si>
  <si>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</si>
  <si>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</si>
  <si>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</si>
  <si>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</si>
  <si>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</si>
  <si>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</si>
  <si>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</si>
  <si>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</si>
  <si>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</si>
  <si>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</si>
  <si>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</si>
  <si>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</si>
  <si>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</si>
  <si>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</si>
  <si>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</si>
  <si>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</si>
  <si>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</si>
  <si>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</si>
  <si>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</si>
  <si>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</si>
  <si>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</si>
  <si>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</si>
  <si>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</si>
  <si>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</si>
  <si>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</si>
  <si>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</si>
  <si>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</si>
  <si>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</si>
  <si>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</si>
  <si>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</si>
  <si>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</si>
  <si>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</si>
  <si>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</si>
  <si>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</si>
  <si>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</si>
  <si>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</si>
  <si>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</si>
  <si>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</si>
  <si>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</si>
  <si>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</si>
  <si>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</si>
  <si>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</si>
  <si>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</si>
  <si>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</si>
  <si>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</si>
  <si>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</si>
  <si>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</si>
  <si>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</si>
  <si>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</si>
  <si>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</si>
  <si>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</si>
  <si>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</si>
  <si>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</si>
  <si>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</si>
  <si>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</si>
  <si>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</si>
  <si>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</si>
  <si>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</si>
  <si>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</si>
  <si>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</si>
  <si>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</si>
  <si>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</si>
  <si>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</si>
  <si>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</si>
  <si>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</si>
  <si>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</si>
  <si>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</si>
  <si>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</si>
  <si>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</si>
  <si>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</si>
  <si>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</si>
  <si>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</si>
  <si>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</si>
  <si>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</si>
  <si>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</si>
  <si>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</si>
  <si>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</si>
  <si>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</si>
  <si>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</si>
  <si>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</si>
  <si>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</si>
  <si>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</si>
  <si>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</si>
  <si>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</si>
  <si>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</si>
  <si>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</si>
  <si>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</si>
  <si>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</si>
  <si>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</si>
  <si>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</si>
  <si>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</si>
  <si>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</si>
  <si>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</si>
  <si>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</si>
  <si>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</si>
  <si>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</si>
  <si>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</si>
  <si>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</si>
  <si>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</si>
  <si>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</si>
  <si>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</si>
  <si>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</si>
  <si>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</si>
  <si>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</si>
  <si>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</si>
  <si>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</si>
  <si>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</si>
  <si>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</si>
  <si>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</si>
  <si>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</si>
  <si>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</si>
  <si>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</si>
  <si>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</si>
  <si>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</si>
  <si>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</si>
  <si>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</si>
  <si>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</si>
  <si>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</si>
  <si>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</si>
  <si>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</si>
  <si>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</si>
  <si>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</si>
  <si>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</si>
  <si>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</si>
  <si>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</si>
  <si>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</si>
  <si>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</si>
  <si>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</si>
  <si>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</si>
  <si>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</si>
  <si>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</si>
  <si>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</si>
  <si>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</si>
  <si>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</si>
  <si>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</si>
  <si>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</si>
  <si>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</si>
  <si>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</si>
  <si>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</si>
  <si>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</si>
  <si>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</si>
  <si>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</si>
  <si>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</si>
  <si>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</si>
  <si>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</si>
  <si>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</si>
  <si>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</si>
  <si>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</si>
  <si>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</si>
  <si>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</si>
  <si>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</si>
  <si>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</si>
  <si>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</si>
  <si>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</si>
  <si>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</si>
  <si>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</si>
  <si>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</si>
  <si>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</si>
  <si>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</si>
  <si>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</si>
  <si>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</si>
  <si>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</si>
  <si>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</si>
  <si>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</si>
  <si>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</si>
  <si>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</si>
  <si>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</si>
  <si>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</si>
  <si>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</si>
  <si>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</si>
  <si>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</si>
  <si>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</si>
  <si>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</si>
  <si>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</si>
  <si>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</si>
  <si>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</si>
  <si>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</si>
  <si>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</si>
  <si>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</si>
  <si>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</si>
  <si>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</si>
  <si>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</si>
  <si>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</si>
  <si>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</si>
  <si>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</si>
  <si>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</si>
  <si>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</si>
  <si>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</si>
  <si>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</si>
  <si>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</si>
  <si>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</si>
  <si>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</si>
  <si>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</si>
  <si>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</si>
  <si>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</si>
  <si>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</si>
  <si>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</si>
  <si>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</si>
  <si>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</si>
  <si>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</si>
  <si>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</si>
  <si>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</si>
  <si>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</si>
  <si>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</si>
  <si>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</si>
  <si>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</si>
  <si>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</si>
  <si>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</si>
  <si>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</si>
  <si>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</si>
  <si>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</si>
  <si>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</si>
  <si>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</si>
  <si>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</si>
  <si>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</si>
  <si>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</si>
  <si>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</si>
  <si>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</si>
  <si>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</si>
  <si>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</si>
  <si>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</si>
  <si>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</si>
  <si>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</si>
  <si>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</si>
  <si>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</si>
  <si>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</si>
  <si>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</si>
  <si>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</si>
  <si>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</si>
  <si>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</si>
  <si>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</si>
  <si>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</si>
  <si>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</si>
  <si>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</si>
  <si>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</si>
  <si>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</si>
  <si>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</si>
  <si>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</si>
  <si>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</si>
  <si>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</si>
  <si>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</si>
  <si>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</si>
  <si>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</si>
  <si>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</si>
  <si>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</si>
  <si>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</si>
  <si>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</si>
  <si>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</si>
  <si>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</si>
  <si>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</si>
  <si>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</si>
  <si>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</si>
  <si>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</si>
  <si>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</si>
  <si>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</si>
  <si>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</si>
  <si>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</si>
  <si>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</si>
  <si>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</si>
  <si>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</si>
  <si>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</si>
  <si>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</si>
  <si>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</si>
  <si>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</si>
  <si>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</si>
  <si>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</si>
  <si>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</si>
  <si>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</si>
  <si>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</si>
  <si>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</si>
  <si>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</si>
  <si>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</si>
  <si>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</si>
  <si>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</si>
  <si>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</si>
  <si>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</si>
  <si>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</si>
  <si>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</si>
  <si>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</si>
  <si>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</si>
  <si>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</si>
  <si>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</si>
  <si>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</si>
  <si>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</si>
  <si>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</si>
  <si>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</si>
  <si>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</si>
  <si>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</si>
  <si>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</si>
  <si>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</si>
  <si>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</si>
  <si>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</si>
  <si>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</si>
  <si>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</si>
  <si>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</si>
  <si>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</si>
  <si>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</si>
  <si>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</si>
  <si>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</si>
  <si>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</si>
  <si>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</si>
  <si>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</si>
  <si>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</si>
  <si>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</si>
  <si>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</si>
  <si>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</si>
  <si>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</si>
  <si>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</si>
  <si>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</si>
  <si>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</si>
  <si>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</si>
  <si>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</si>
  <si>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</si>
  <si>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</si>
  <si>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</si>
  <si>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</si>
  <si>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</si>
  <si>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</si>
  <si>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</si>
  <si>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</si>
  <si>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</si>
  <si>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</si>
  <si>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</si>
  <si>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</si>
  <si>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</si>
  <si>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</si>
  <si>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</si>
  <si>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</si>
  <si>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</si>
  <si>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</si>
  <si>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</si>
  <si>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</si>
  <si>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</si>
  <si>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</si>
  <si>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</si>
  <si>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</si>
  <si>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</si>
  <si>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</si>
  <si>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</si>
  <si>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</si>
  <si>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</si>
  <si>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</si>
  <si>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</si>
  <si>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</si>
  <si>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</si>
  <si>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</si>
  <si>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</si>
  <si>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</si>
  <si>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</si>
  <si>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</si>
  <si>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</si>
  <si>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</si>
  <si>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</si>
  <si>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</si>
  <si>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</si>
  <si>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</si>
  <si>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</si>
  <si>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</si>
  <si>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</si>
  <si>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</si>
  <si>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</si>
  <si>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</si>
  <si>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</si>
  <si>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</si>
  <si>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</si>
  <si>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</si>
  <si>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</si>
  <si>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</si>
  <si>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</si>
  <si>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</si>
  <si>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</si>
  <si>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</si>
  <si>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</si>
  <si>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</si>
  <si>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</si>
  <si>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</si>
  <si>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</si>
  <si>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</si>
  <si>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</si>
  <si>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</si>
  <si>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</si>
  <si>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</si>
  <si>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</si>
  <si>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</si>
  <si>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</si>
  <si>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</si>
  <si>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</si>
  <si>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</si>
  <si>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</si>
  <si>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</si>
  <si>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</si>
  <si>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</si>
  <si>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</si>
  <si>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</si>
  <si>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</si>
  <si>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</si>
  <si>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</si>
  <si>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</si>
  <si>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</si>
  <si>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</si>
  <si>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</si>
  <si>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</si>
  <si>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</si>
  <si>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</si>
  <si>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</si>
  <si>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</si>
  <si>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</si>
  <si>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</si>
  <si>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</si>
  <si>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</si>
  <si>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</si>
  <si>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</si>
  <si>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</si>
  <si>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</si>
  <si>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</si>
  <si>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</si>
  <si>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</si>
  <si>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</si>
  <si>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</si>
  <si>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</si>
  <si>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</si>
  <si>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</si>
  <si>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</si>
  <si>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</si>
  <si>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</si>
  <si>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</si>
  <si>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</si>
  <si>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</si>
  <si>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</si>
  <si>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</si>
  <si>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</si>
  <si>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</si>
  <si>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</si>
  <si>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</si>
  <si>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</si>
  <si>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</si>
  <si>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</si>
  <si>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</si>
  <si>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</si>
  <si>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</si>
  <si>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</si>
  <si>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</si>
  <si>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</si>
  <si>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</si>
  <si>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</si>
  <si>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</si>
  <si>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</si>
  <si>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</si>
  <si>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</si>
  <si>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</si>
  <si>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</si>
  <si>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</si>
  <si>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</si>
  <si>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</si>
  <si>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</si>
  <si>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</si>
  <si>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</si>
  <si>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</si>
  <si>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</si>
  <si>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</si>
  <si>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</si>
  <si>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</si>
  <si>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</si>
  <si>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</si>
  <si>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</si>
  <si>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</si>
  <si>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</si>
  <si>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</si>
  <si>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</si>
  <si>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</si>
  <si>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</si>
  <si>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</si>
  <si>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</si>
  <si>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</si>
  <si>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</si>
  <si>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</si>
  <si>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</si>
  <si>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</si>
  <si>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</si>
  <si>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</si>
  <si>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</si>
  <si>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</si>
  <si>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</si>
  <si>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</si>
  <si>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</si>
  <si>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</si>
  <si>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</si>
  <si>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</si>
  <si>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</si>
  <si>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</si>
  <si>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</si>
  <si>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</si>
  <si>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</si>
  <si>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</si>
  <si>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</si>
  <si>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</si>
  <si>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</si>
  <si>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</si>
  <si>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</si>
  <si>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</si>
  <si>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</si>
  <si>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</si>
  <si>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</si>
  <si>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</si>
  <si>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</si>
  <si>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</si>
  <si>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</si>
  <si>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</si>
  <si>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</si>
  <si>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</si>
  <si>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</si>
  <si>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</si>
  <si>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</si>
  <si>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</si>
  <si>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</si>
  <si>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</si>
  <si>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</si>
  <si>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</si>
  <si>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</si>
  <si>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</si>
  <si>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</si>
  <si>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</si>
  <si>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</si>
  <si>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</si>
  <si>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</si>
  <si>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</si>
  <si>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</si>
  <si>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</si>
  <si>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</si>
  <si>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</si>
  <si>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</si>
  <si>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</si>
  <si>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</si>
  <si>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</si>
  <si>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</si>
  <si>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</si>
  <si>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</si>
  <si>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</si>
  <si>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</si>
  <si>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</si>
  <si>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</si>
  <si>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</si>
  <si>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</si>
  <si>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</si>
  <si>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</si>
  <si>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</si>
  <si>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</si>
  <si>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</si>
  <si>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</si>
  <si>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</si>
  <si>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</si>
  <si>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</si>
  <si>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</si>
  <si>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</si>
  <si>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</si>
  <si>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</si>
  <si>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</si>
  <si>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</si>
  <si>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</si>
  <si>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</si>
  <si>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</si>
  <si>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</si>
  <si>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</si>
  <si>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</si>
  <si>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</si>
  <si>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</si>
  <si>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</si>
  <si>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</si>
  <si>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</si>
  <si>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</si>
  <si>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</si>
  <si>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</si>
  <si>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</si>
  <si>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</si>
  <si>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</si>
  <si>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</si>
  <si>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</si>
  <si>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</si>
  <si>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</si>
  <si>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</si>
  <si>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</si>
  <si>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</si>
  <si>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</si>
  <si>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</si>
  <si>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</si>
  <si>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</si>
  <si>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</si>
  <si>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</si>
  <si>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</si>
  <si>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</si>
  <si>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</si>
  <si>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</si>
  <si>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</si>
  <si>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</si>
  <si>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</si>
  <si>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</si>
  <si>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</si>
  <si>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</si>
  <si>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</si>
  <si>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</si>
  <si>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</si>
  <si>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</si>
  <si>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</si>
  <si>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</si>
  <si>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</si>
  <si>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</si>
  <si>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</si>
  <si>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</si>
  <si>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</si>
  <si>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</si>
  <si>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</si>
  <si>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</si>
  <si>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</si>
  <si>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</si>
  <si>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</si>
  <si>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</si>
  <si>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</si>
  <si>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</si>
  <si>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</si>
  <si>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</si>
  <si>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</si>
  <si>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</si>
  <si>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</si>
  <si>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</si>
  <si>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</si>
  <si>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</si>
  <si>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</si>
  <si>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</si>
  <si>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</si>
  <si>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</si>
  <si>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</si>
  <si>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</si>
  <si>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</si>
  <si>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</si>
  <si>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</si>
  <si>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</si>
  <si>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</si>
  <si>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</si>
  <si>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</si>
  <si>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</si>
  <si>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</si>
  <si>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</si>
  <si>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</si>
  <si>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</si>
  <si>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</si>
  <si>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</si>
  <si>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</si>
  <si>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</si>
  <si>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</si>
  <si>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</si>
  <si>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</si>
  <si>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</si>
  <si>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</si>
  <si>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</si>
  <si>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</si>
  <si>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</si>
  <si>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</si>
  <si>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</si>
  <si>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</si>
  <si>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</si>
  <si>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</si>
  <si>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</si>
  <si>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</si>
  <si>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</si>
  <si>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</si>
  <si>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</si>
  <si>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</si>
  <si>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</si>
  <si>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</si>
  <si>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</si>
  <si>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</si>
  <si>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</si>
  <si>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</si>
  <si>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</si>
  <si>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</si>
  <si>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</si>
  <si>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</si>
  <si>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</si>
  <si>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</si>
  <si>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</si>
  <si>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</si>
  <si>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</si>
  <si>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</si>
  <si>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</si>
  <si>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</si>
  <si>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</si>
  <si>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</si>
  <si>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</si>
  <si>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</si>
  <si>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</si>
  <si>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</si>
  <si>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</si>
  <si>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</si>
  <si>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</si>
  <si>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</si>
  <si>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</si>
  <si>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</si>
  <si>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</si>
  <si>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</si>
  <si>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</si>
  <si>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</si>
  <si>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</si>
  <si>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</si>
  <si>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</si>
  <si>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</si>
  <si>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</si>
  <si>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</si>
  <si>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</si>
  <si>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</si>
  <si>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</si>
  <si>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</si>
  <si>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</si>
  <si>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</si>
  <si>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</si>
  <si>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</si>
  <si>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</si>
  <si>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</si>
  <si>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</si>
  <si>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</si>
  <si>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</si>
  <si>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</si>
  <si>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</si>
  <si>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</si>
  <si>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</si>
  <si>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</si>
  <si>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</si>
  <si>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</si>
  <si>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</si>
  <si>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</si>
  <si>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</si>
  <si>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</si>
  <si>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</si>
  <si>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</si>
  <si>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</si>
  <si>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</si>
  <si>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</si>
  <si>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</si>
  <si>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</si>
  <si>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</si>
  <si>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</si>
  <si>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</si>
  <si>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</si>
  <si>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</si>
  <si>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</si>
  <si>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</si>
  <si>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</si>
  <si>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</si>
  <si>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</si>
  <si>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</si>
  <si>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</si>
  <si>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</si>
  <si>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</si>
  <si>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</si>
  <si>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</si>
  <si>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</si>
  <si>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</si>
  <si>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</si>
  <si>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</si>
  <si>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</si>
  <si>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</si>
  <si>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</si>
  <si>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</si>
  <si>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</si>
  <si>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</si>
  <si>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</si>
  <si>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</si>
  <si>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</si>
  <si>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</si>
  <si>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</si>
  <si>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</si>
  <si>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</si>
  <si>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</si>
  <si>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</si>
  <si>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</si>
  <si>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</si>
  <si>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</si>
  <si>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</si>
  <si>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</si>
  <si>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</si>
  <si>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</si>
  <si>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</si>
  <si>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</si>
  <si>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</si>
  <si>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</si>
  <si>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</si>
  <si>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</si>
  <si>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</si>
  <si>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</si>
  <si>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</si>
  <si>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</si>
  <si>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</si>
  <si>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</si>
  <si>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</si>
  <si>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</si>
  <si>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</si>
  <si>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</si>
  <si>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</si>
  <si>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</si>
  <si>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</si>
  <si>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</si>
  <si>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</si>
  <si>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</si>
  <si>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</si>
  <si>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</si>
  <si>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</si>
  <si>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</si>
  <si>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</si>
  <si>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</si>
  <si>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</si>
  <si>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</si>
  <si>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</si>
  <si>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</si>
  <si>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</si>
  <si>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</si>
  <si>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</si>
  <si>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</si>
  <si>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</si>
  <si>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</si>
  <si>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</si>
  <si>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</si>
  <si>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</si>
  <si>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</si>
  <si>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</si>
  <si>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</si>
  <si>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</si>
  <si>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</si>
  <si>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</si>
  <si>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</si>
  <si>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</si>
  <si>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</si>
  <si>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</si>
  <si>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</si>
  <si>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</si>
  <si>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</si>
  <si>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</si>
  <si>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</si>
  <si>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</si>
  <si>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</si>
  <si>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</si>
  <si>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</si>
  <si>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</si>
  <si>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</si>
  <si>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</si>
  <si>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</si>
  <si>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</si>
  <si>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</si>
  <si>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</si>
  <si>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</si>
  <si>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</si>
  <si>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</si>
  <si>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</si>
  <si>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</si>
  <si>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</si>
  <si>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</si>
  <si>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</si>
  <si>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</si>
  <si>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</si>
  <si>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</si>
  <si>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</si>
  <si>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</si>
  <si>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</si>
  <si>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</si>
  <si>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</si>
  <si>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</si>
  <si>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</si>
  <si>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</si>
  <si>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</si>
  <si>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</si>
  <si>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</si>
  <si>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</si>
  <si>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</si>
  <si>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</si>
  <si>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</si>
  <si>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</si>
  <si>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</si>
  <si>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</si>
  <si>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</si>
  <si>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</si>
  <si>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</si>
  <si>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</si>
  <si>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</si>
  <si>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</si>
  <si>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</si>
  <si>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</si>
  <si>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</si>
  <si>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</si>
  <si>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</si>
  <si>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</si>
  <si>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</si>
  <si>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</si>
  <si>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</si>
  <si>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</si>
  <si>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</si>
  <si>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</si>
  <si>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</si>
  <si>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</si>
  <si>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</si>
  <si>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</si>
  <si>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</si>
  <si>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</si>
  <si>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</si>
  <si>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</si>
  <si>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</si>
  <si>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</si>
  <si>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</si>
  <si>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</si>
  <si>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</si>
  <si>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</si>
  <si>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</si>
  <si>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</si>
  <si>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</si>
  <si>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</si>
  <si>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</si>
  <si>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</si>
  <si>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</si>
  <si>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</si>
  <si>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</si>
  <si>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</si>
  <si>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</si>
  <si>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</si>
  <si>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</si>
  <si>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</si>
  <si>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</si>
  <si>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</si>
  <si>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</si>
  <si>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</si>
  <si>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</si>
  <si>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</si>
  <si>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</si>
  <si>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</si>
  <si>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</si>
  <si>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</si>
  <si>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</si>
  <si>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</si>
  <si>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</si>
  <si>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</si>
  <si>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</si>
  <si>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</si>
  <si>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</si>
  <si>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</si>
  <si>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</si>
  <si>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</si>
  <si>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</si>
  <si>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</si>
  <si>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</si>
  <si>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</si>
  <si>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</si>
  <si>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</si>
  <si>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</si>
  <si>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</si>
  <si>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</si>
  <si>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</si>
  <si>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</si>
  <si>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</si>
  <si>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</si>
  <si>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</si>
  <si>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</si>
  <si>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</si>
  <si>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</si>
  <si>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</si>
  <si>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</si>
  <si>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</si>
  <si>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</si>
  <si>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</si>
  <si>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</si>
  <si>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</si>
  <si>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</si>
  <si>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</si>
  <si>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</si>
  <si>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</si>
  <si>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</si>
  <si>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</si>
  <si>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</si>
  <si>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</si>
  <si>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</si>
  <si>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</si>
  <si>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</si>
  <si>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</si>
  <si>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</si>
  <si>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</si>
  <si>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</si>
  <si>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</si>
  <si>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</si>
  <si>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</si>
  <si>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</si>
  <si>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</si>
  <si>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</si>
  <si>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</si>
  <si>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</si>
  <si>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</si>
  <si>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</si>
  <si>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</si>
  <si>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</si>
  <si>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</si>
  <si>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</si>
  <si>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</si>
  <si>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</si>
  <si>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</si>
  <si>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</si>
  <si>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</si>
  <si>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</si>
  <si>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</si>
  <si>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</si>
  <si>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</si>
  <si>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</si>
  <si>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</si>
  <si>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</si>
  <si>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</si>
  <si>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</si>
  <si>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</si>
  <si>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</si>
  <si>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</si>
  <si>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</si>
  <si>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</si>
  <si>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</si>
  <si>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</si>
  <si>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</si>
  <si>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</si>
  <si>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</si>
  <si>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</si>
  <si>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</si>
  <si>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</si>
  <si>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</si>
  <si>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</si>
  <si>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</si>
  <si>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</si>
  <si>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</si>
  <si>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</si>
  <si>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</si>
  <si>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</si>
  <si>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</si>
  <si>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</si>
  <si>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</si>
  <si>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</si>
  <si>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</si>
  <si>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</si>
  <si>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</si>
  <si>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</si>
  <si>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</si>
  <si>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</si>
  <si>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</si>
  <si>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</si>
  <si>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</si>
  <si>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</si>
  <si>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</si>
  <si>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</si>
  <si>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</si>
  <si>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</si>
  <si>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</si>
  <si>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</si>
  <si>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</si>
  <si>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</si>
  <si>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</si>
  <si>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</si>
  <si>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</si>
  <si>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</si>
  <si>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</si>
  <si>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</si>
  <si>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</si>
  <si>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</si>
  <si>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</si>
  <si>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</si>
  <si>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</si>
  <si>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</si>
  <si>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</si>
  <si>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</si>
  <si>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</si>
  <si>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</si>
  <si>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</si>
  <si>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</si>
  <si>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</si>
  <si>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</si>
  <si>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</si>
  <si>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</si>
  <si>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</si>
  <si>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</si>
  <si>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</si>
  <si>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</si>
  <si>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</si>
  <si>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</si>
  <si>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</si>
  <si>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</si>
  <si>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</si>
  <si>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</si>
  <si>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</si>
  <si>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</si>
  <si>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</si>
  <si>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</si>
  <si>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</si>
  <si>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</si>
  <si>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</si>
  <si>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</si>
  <si>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</si>
  <si>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</si>
  <si>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</si>
  <si>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</si>
  <si>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</si>
  <si>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</si>
  <si>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</si>
  <si>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</si>
  <si>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</si>
  <si>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</si>
  <si>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</si>
  <si>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</si>
  <si>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</si>
  <si>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</si>
  <si>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</si>
  <si>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</si>
  <si>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</si>
  <si>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</si>
  <si>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</si>
  <si>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</si>
  <si>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</si>
  <si>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</si>
  <si>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</si>
  <si>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</si>
  <si>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</si>
  <si>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</si>
  <si>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</si>
  <si>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</si>
  <si>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</si>
  <si>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</si>
  <si>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</si>
  <si>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</si>
  <si>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</si>
  <si>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</si>
  <si>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</si>
  <si>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</si>
  <si>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</si>
  <si>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</si>
  <si>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</si>
  <si>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</si>
  <si>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</si>
  <si>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</si>
  <si>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</si>
  <si>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</si>
  <si>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</si>
  <si>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</si>
  <si>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</si>
  <si>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</si>
  <si>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</si>
  <si>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</si>
  <si>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</si>
  <si>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</si>
  <si>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</si>
  <si>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</si>
  <si>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</si>
  <si>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</si>
  <si>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</si>
  <si>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</si>
  <si>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</si>
  <si>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</si>
  <si>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</si>
  <si>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</si>
  <si>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</si>
  <si>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</si>
  <si>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</si>
  <si>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</si>
  <si>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</si>
  <si>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</si>
  <si>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</si>
  <si>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</si>
  <si>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</si>
  <si>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</si>
  <si>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</si>
  <si>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</si>
  <si>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</si>
  <si>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</si>
  <si>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</si>
  <si>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</si>
  <si>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</si>
  <si>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</si>
  <si>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</si>
  <si>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</si>
  <si>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</si>
  <si>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</si>
  <si>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</si>
  <si>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</si>
  <si>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</si>
  <si>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</si>
  <si>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</si>
  <si>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</si>
  <si>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</si>
  <si>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</si>
  <si>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</si>
  <si>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</si>
  <si>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</si>
  <si>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</si>
  <si>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</si>
  <si>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</si>
  <si>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</si>
  <si>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</si>
  <si>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</si>
  <si>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</si>
  <si>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</si>
  <si>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</si>
  <si>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</si>
  <si>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</si>
  <si>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</si>
  <si>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</si>
  <si>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</si>
  <si>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</si>
  <si>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</si>
  <si>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</si>
  <si>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</si>
  <si>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</si>
  <si>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</si>
  <si>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</si>
  <si>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</si>
  <si>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</si>
  <si>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</si>
  <si>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</si>
  <si>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</si>
  <si>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</si>
  <si>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</si>
  <si>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</si>
  <si>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</si>
  <si>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</si>
  <si>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</si>
  <si>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</si>
  <si>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</si>
  <si>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</si>
  <si>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</si>
  <si>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</si>
  <si>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</si>
  <si>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</si>
  <si>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</si>
  <si>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</si>
  <si>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</si>
  <si>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</si>
  <si>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</si>
  <si>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</si>
  <si>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</si>
  <si>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</si>
  <si>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</si>
  <si>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</si>
  <si>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</si>
  <si>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</si>
  <si>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</si>
  <si>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</si>
  <si>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</si>
  <si>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</si>
  <si>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</si>
  <si>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</si>
  <si>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</si>
  <si>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</si>
  <si>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</si>
  <si>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</si>
  <si>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</si>
  <si>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</si>
  <si>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</si>
  <si>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</si>
  <si>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</si>
  <si>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</si>
  <si>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</si>
  <si>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</si>
  <si>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</si>
  <si>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</si>
  <si>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</si>
  <si>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</si>
  <si>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</si>
  <si>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</si>
  <si>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</si>
  <si>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</si>
  <si>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</si>
  <si>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</si>
  <si>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</si>
  <si>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</si>
  <si>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</si>
  <si>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</si>
  <si>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</si>
  <si>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</si>
  <si>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</si>
  <si>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</si>
  <si>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</si>
  <si>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</si>
  <si>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</si>
  <si>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</si>
  <si>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</si>
  <si>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</si>
  <si>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</si>
  <si>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</si>
  <si>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</si>
  <si>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</si>
  <si>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</si>
  <si>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</si>
  <si>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</si>
  <si>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</si>
  <si>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</si>
  <si>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</si>
  <si>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</si>
  <si>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</si>
  <si>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</si>
  <si>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</si>
  <si>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</si>
  <si>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</si>
  <si>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</si>
  <si>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</si>
  <si>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</si>
  <si>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</si>
  <si>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</si>
  <si>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</si>
  <si>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</si>
  <si>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</si>
  <si>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</si>
  <si>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</si>
  <si>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</si>
  <si>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</si>
  <si>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</si>
  <si>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</si>
  <si>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</si>
  <si>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</si>
  <si>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</si>
  <si>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</si>
  <si>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</si>
  <si>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</si>
  <si>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</si>
  <si>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</si>
  <si>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</si>
  <si>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</si>
  <si>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</si>
  <si>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</si>
  <si>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</si>
  <si>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</si>
  <si>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</si>
  <si>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</si>
  <si>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</si>
  <si>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</si>
  <si>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</si>
  <si>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</si>
  <si>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</si>
  <si>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</si>
  <si>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</si>
  <si>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</si>
  <si>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</si>
  <si>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</si>
  <si>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</si>
  <si>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</si>
  <si>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</si>
  <si>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</si>
  <si>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</si>
  <si>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</si>
  <si>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</si>
  <si>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</si>
  <si>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</si>
  <si>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</si>
  <si>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</si>
  <si>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</si>
  <si>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</si>
  <si>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</si>
  <si>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</si>
  <si>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</si>
  <si>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</si>
  <si>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</si>
  <si>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</si>
  <si>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</si>
  <si>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</si>
  <si>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</si>
  <si>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</si>
  <si>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</si>
  <si>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</si>
  <si>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</si>
  <si>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</si>
  <si>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</si>
  <si>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</si>
  <si>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</si>
  <si>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</si>
  <si>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</si>
  <si>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</si>
  <si>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</si>
  <si>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</si>
  <si>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</si>
  <si>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</si>
  <si>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</si>
  <si>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</si>
  <si>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</si>
  <si>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</si>
  <si>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</si>
  <si>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</si>
  <si>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</si>
  <si>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</si>
  <si>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</si>
  <si>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</si>
  <si>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</si>
  <si>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</si>
  <si>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</si>
  <si>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</si>
  <si>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</si>
  <si>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</si>
  <si>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</si>
  <si>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</si>
  <si>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</si>
  <si>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</si>
  <si>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</si>
  <si>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</si>
  <si>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</si>
  <si>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</si>
  <si>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</si>
  <si>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</si>
  <si>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</si>
  <si>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</si>
  <si>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</si>
  <si>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</si>
  <si>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</si>
  <si>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</si>
  <si>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</si>
  <si>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</si>
  <si>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</si>
  <si>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</si>
  <si>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</si>
  <si>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</si>
  <si>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</si>
  <si>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</si>
  <si>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</si>
  <si>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</si>
  <si>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</si>
  <si>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</si>
  <si>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</si>
  <si>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</si>
  <si>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</si>
  <si>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</si>
  <si>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</si>
  <si>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</si>
  <si>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</si>
  <si>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</si>
  <si>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</si>
  <si>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</si>
  <si>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</si>
  <si>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</si>
  <si>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</si>
  <si>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</si>
  <si>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</si>
  <si>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</si>
  <si>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</si>
  <si>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</si>
  <si>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</si>
  <si>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</si>
  <si>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</si>
  <si>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</si>
  <si>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</si>
  <si>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</si>
  <si>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</si>
  <si>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</si>
  <si>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</si>
  <si>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</si>
  <si>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</si>
  <si>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</si>
  <si>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</si>
  <si>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</si>
  <si>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</si>
  <si>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</si>
  <si>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</si>
  <si>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</si>
  <si>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</si>
  <si>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</si>
  <si>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</si>
  <si>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</si>
  <si>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</si>
  <si>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</si>
  <si>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</si>
  <si>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</si>
  <si>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</si>
  <si>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</si>
  <si>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</si>
  <si>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</si>
  <si>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</si>
  <si>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</si>
  <si>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</si>
  <si>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</si>
  <si>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</si>
  <si>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</si>
  <si>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</si>
  <si>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</si>
  <si>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</si>
  <si>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</si>
  <si>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</si>
  <si>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</si>
  <si>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</si>
  <si>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</si>
  <si>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</si>
  <si>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</si>
  <si>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</si>
  <si>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</si>
  <si>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</si>
  <si>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</si>
  <si>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</si>
  <si>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</si>
  <si>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</si>
  <si>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</si>
  <si>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</si>
  <si>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</si>
  <si>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</si>
  <si>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</si>
  <si>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</si>
  <si>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</si>
  <si>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</si>
  <si>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</si>
  <si>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</si>
  <si>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</si>
  <si>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</si>
  <si>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</si>
  <si>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</si>
  <si>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</si>
  <si>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</si>
  <si>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</si>
  <si>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</si>
  <si>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</si>
  <si>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</si>
  <si>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</si>
  <si>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</si>
  <si>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</si>
  <si>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</si>
  <si>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</si>
  <si>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</si>
  <si>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</si>
  <si>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</si>
  <si>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</si>
  <si>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</si>
  <si>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</si>
  <si>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</si>
  <si>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</si>
  <si>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</si>
  <si>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</si>
  <si>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</si>
  <si>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</si>
  <si>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</si>
  <si>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</si>
  <si>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</si>
  <si>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</si>
  <si>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</si>
  <si>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</si>
  <si>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</si>
  <si>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</si>
  <si>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</si>
  <si>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</si>
  <si>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</si>
  <si>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</si>
  <si>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</si>
  <si>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</si>
  <si>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</si>
  <si>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</si>
  <si>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</si>
  <si>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</si>
  <si>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</si>
  <si>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</si>
  <si>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</si>
  <si>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</si>
  <si>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</si>
  <si>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</si>
  <si>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</si>
  <si>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</si>
  <si>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</si>
  <si>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</si>
  <si>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</si>
  <si>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</si>
  <si>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</si>
  <si>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</si>
  <si>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</si>
  <si>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</si>
  <si>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</si>
  <si>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</si>
  <si>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</si>
  <si>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</si>
  <si>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</si>
  <si>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</si>
  <si>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</si>
  <si>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</si>
  <si>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</si>
  <si>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</si>
  <si>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</si>
  <si>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</si>
  <si>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</si>
  <si>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</si>
  <si>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</si>
  <si>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</si>
  <si>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</si>
  <si>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</si>
  <si>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</si>
  <si>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</si>
  <si>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</si>
  <si>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</si>
  <si>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</si>
  <si>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</si>
  <si>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</si>
  <si>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</si>
  <si>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</si>
  <si>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</si>
  <si>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</si>
  <si>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</si>
  <si>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</si>
  <si>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</si>
  <si>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</si>
  <si>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</si>
  <si>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</si>
  <si>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</si>
  <si>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</si>
  <si>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</si>
  <si>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</si>
  <si>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</si>
  <si>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</si>
  <si>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</si>
  <si>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</si>
  <si>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</si>
  <si>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</si>
  <si>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</si>
  <si>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</si>
  <si>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</si>
  <si>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</si>
  <si>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</si>
  <si>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</si>
  <si>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</si>
  <si>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</si>
  <si>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</si>
  <si>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</si>
  <si>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</si>
  <si>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</si>
  <si>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</si>
  <si>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</si>
  <si>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</si>
  <si>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</si>
  <si>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</si>
  <si>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</si>
  <si>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</si>
  <si>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</si>
  <si>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</si>
  <si>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</si>
  <si>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</si>
  <si>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</si>
  <si>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</si>
  <si>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</si>
  <si>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</si>
  <si>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</si>
  <si>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</si>
  <si>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</si>
  <si>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</si>
  <si>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</si>
  <si>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</si>
  <si>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</si>
  <si>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</si>
  <si>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</si>
  <si>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</si>
  <si>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</si>
  <si>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</si>
  <si>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</si>
  <si>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</si>
  <si>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</si>
  <si>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</si>
  <si>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</si>
  <si>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</si>
  <si>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</si>
  <si>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</si>
  <si>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</si>
  <si>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</si>
  <si>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</si>
  <si>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</si>
  <si>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</si>
  <si>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</si>
  <si>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</si>
  <si>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</si>
  <si>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</si>
  <si>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</si>
  <si>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</si>
  <si>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</si>
  <si>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</si>
  <si>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</si>
  <si>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</si>
  <si>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</si>
  <si>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</si>
  <si>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</si>
  <si>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</si>
  <si>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</si>
  <si>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</si>
  <si>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</si>
  <si>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</si>
  <si>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</si>
  <si>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</si>
  <si>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</si>
  <si>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</si>
  <si>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</si>
  <si>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</si>
  <si>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</si>
  <si>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</si>
  <si>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</si>
  <si>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</si>
  <si>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</si>
  <si>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</si>
  <si>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</si>
  <si>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</si>
  <si>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</si>
  <si>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</si>
  <si>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</si>
  <si>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</si>
  <si>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</si>
  <si>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</si>
  <si>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</si>
  <si>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</si>
  <si>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</si>
  <si>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</si>
  <si>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</si>
  <si>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</si>
  <si>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</si>
  <si>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</si>
  <si>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</si>
  <si>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</si>
  <si>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</si>
  <si>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</si>
  <si>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</si>
  <si>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</si>
  <si>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</si>
  <si>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</si>
  <si>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</si>
  <si>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</si>
  <si>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</si>
  <si>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</si>
  <si>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</si>
  <si>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</si>
  <si>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</si>
  <si>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</si>
  <si>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</si>
  <si>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</si>
  <si>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</si>
  <si>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</si>
  <si>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</si>
  <si>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</si>
  <si>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</si>
  <si>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</si>
  <si>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</si>
  <si>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</si>
  <si>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</si>
  <si>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</si>
  <si>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</si>
  <si>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</si>
  <si>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</si>
  <si>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</si>
  <si>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</si>
  <si>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</si>
  <si>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</si>
  <si>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</si>
  <si>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</si>
  <si>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</si>
  <si>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</si>
  <si>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</si>
  <si>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</si>
  <si>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</si>
  <si>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</si>
  <si>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</si>
  <si>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</si>
  <si>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</si>
  <si>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</si>
  <si>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</si>
  <si>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</si>
  <si>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</si>
  <si>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</si>
  <si>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</si>
  <si>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</si>
  <si>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</si>
  <si>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</si>
  <si>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</si>
  <si>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</si>
  <si>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</si>
  <si>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</si>
  <si>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</si>
  <si>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</si>
  <si>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</si>
  <si>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</si>
  <si>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</si>
  <si>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</si>
  <si>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</si>
  <si>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</si>
  <si>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</si>
  <si>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</si>
  <si>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</si>
  <si>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</si>
  <si>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</si>
  <si>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</si>
  <si>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</si>
  <si>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</si>
  <si>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</si>
  <si>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</si>
  <si>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</si>
  <si>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</si>
  <si>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</si>
  <si>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</si>
  <si>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</si>
  <si>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</si>
  <si>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</si>
  <si>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</si>
  <si>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</si>
  <si>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</si>
  <si>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</si>
  <si>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</si>
  <si>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</si>
  <si>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</si>
  <si>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</si>
  <si>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</si>
  <si>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</si>
  <si>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</si>
  <si>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</si>
  <si>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</si>
  <si>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</si>
  <si>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</si>
  <si>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</si>
  <si>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</si>
  <si>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</si>
  <si>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</si>
  <si>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</si>
  <si>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</si>
  <si>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</si>
  <si>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</si>
  <si>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</si>
  <si>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</si>
  <si>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</si>
  <si>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</si>
  <si>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</si>
  <si>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</si>
  <si>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</si>
  <si>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</si>
  <si>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</si>
  <si>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</si>
  <si>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</si>
  <si>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</si>
  <si>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</si>
  <si>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</si>
  <si>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</si>
  <si>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</si>
  <si>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</si>
  <si>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</si>
  <si>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</si>
  <si>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</si>
  <si>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</si>
  <si>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</si>
  <si>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</si>
  <si>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</si>
  <si>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</si>
  <si>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</si>
  <si>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</si>
  <si>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</si>
  <si>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</si>
  <si>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</si>
  <si>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</si>
  <si>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</si>
  <si>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</si>
  <si>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</si>
  <si>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</si>
  <si>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</si>
  <si>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</si>
  <si>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</si>
  <si>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</si>
  <si>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</si>
  <si>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</si>
  <si>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</si>
  <si>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</si>
  <si>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</si>
  <si>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</si>
  <si>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</si>
  <si>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</si>
  <si>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</si>
  <si>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</si>
  <si>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</si>
  <si>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</si>
  <si>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</si>
  <si>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</si>
  <si>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</si>
  <si>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</si>
  <si>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</si>
  <si>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</si>
  <si>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</si>
  <si>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</si>
  <si>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</si>
  <si>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</si>
  <si>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</si>
  <si>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</si>
  <si>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</si>
  <si>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</si>
  <si>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</si>
  <si>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</si>
  <si>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</si>
  <si>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</si>
  <si>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</si>
  <si>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</si>
  <si>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</si>
  <si>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</si>
  <si>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</si>
  <si>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</si>
  <si>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</si>
  <si>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</si>
  <si>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</si>
  <si>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</si>
  <si>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</si>
  <si>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</si>
  <si>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</si>
  <si>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</si>
  <si>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</si>
  <si>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</si>
  <si>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</si>
  <si>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</si>
  <si>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</si>
  <si>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</si>
  <si>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</si>
  <si>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</si>
  <si>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</si>
  <si>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</si>
  <si>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</si>
  <si>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</si>
  <si>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</si>
  <si>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</si>
  <si>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</si>
  <si>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</si>
  <si>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</si>
  <si>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</si>
  <si>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</si>
  <si>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</si>
  <si>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</si>
  <si>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</si>
  <si>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</si>
  <si>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</si>
  <si>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</si>
  <si>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</si>
  <si>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</si>
  <si>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</si>
  <si>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</si>
  <si>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</si>
  <si>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</si>
  <si>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</si>
  <si>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</si>
  <si>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</si>
  <si>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</si>
  <si>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</si>
  <si>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</si>
  <si>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</si>
  <si>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</si>
  <si>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</si>
  <si>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</si>
  <si>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</si>
  <si>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</si>
  <si>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</si>
  <si>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</si>
  <si>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</si>
  <si>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</si>
  <si>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</si>
  <si>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</si>
  <si>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</si>
  <si>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</si>
  <si>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</si>
  <si>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</si>
  <si>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</si>
  <si>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</si>
  <si>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</si>
  <si>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</si>
  <si>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</si>
  <si>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</si>
  <si>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</si>
  <si>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</si>
  <si>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</si>
  <si>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</si>
  <si>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</si>
  <si>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</si>
  <si>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</si>
  <si>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</si>
  <si>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</si>
  <si>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</si>
  <si>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</si>
  <si>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</si>
  <si>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</si>
  <si>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</si>
  <si>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</si>
  <si>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</si>
  <si>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</si>
  <si>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</si>
  <si>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</si>
  <si>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</si>
  <si>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</si>
  <si>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</si>
  <si>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</si>
  <si>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</si>
  <si>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</si>
  <si>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</si>
  <si>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</si>
  <si>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</si>
  <si>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</si>
  <si>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</si>
  <si>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</si>
  <si>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</si>
  <si>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</si>
  <si>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</si>
  <si>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</si>
  <si>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</si>
  <si>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</si>
  <si>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</si>
  <si>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</si>
  <si>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</si>
  <si>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</si>
  <si>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</si>
  <si>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</si>
  <si>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</si>
  <si>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</si>
  <si>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</si>
  <si>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</si>
  <si>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</si>
  <si>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</si>
  <si>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</si>
  <si>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</si>
  <si>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</si>
  <si>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</si>
  <si>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</si>
  <si>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</si>
  <si>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</si>
  <si>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</si>
  <si>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</si>
  <si>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</si>
  <si>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</si>
  <si>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</si>
  <si>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</si>
  <si>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</si>
  <si>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</si>
  <si>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</si>
  <si>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</si>
  <si>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</si>
  <si>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</si>
  <si>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</si>
  <si>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</si>
  <si>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</si>
  <si>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</si>
  <si>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</si>
  <si>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</si>
  <si>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</si>
  <si>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</si>
  <si>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</si>
  <si>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</si>
  <si>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</si>
  <si>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</si>
  <si>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</si>
  <si>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</si>
  <si>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</si>
  <si>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</si>
  <si>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</si>
  <si>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</si>
  <si>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</si>
  <si>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</si>
  <si>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</si>
  <si>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</si>
  <si>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</si>
  <si>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</si>
  <si>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</si>
  <si>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</si>
  <si>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</si>
  <si>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</si>
  <si>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</si>
  <si>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</si>
  <si>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</si>
  <si>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</si>
  <si>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</si>
  <si>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</si>
  <si>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</si>
  <si>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</si>
  <si>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</si>
  <si>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</si>
  <si>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</si>
  <si>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</si>
  <si>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</si>
  <si>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</si>
  <si>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</si>
  <si>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</si>
  <si>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</si>
  <si>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</si>
  <si>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</si>
  <si>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</si>
  <si>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</si>
  <si>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</si>
  <si>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</si>
  <si>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</si>
  <si>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</si>
  <si>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</si>
  <si>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</si>
  <si>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</si>
  <si>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</si>
  <si>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</si>
  <si>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</si>
  <si>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</si>
  <si>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</si>
  <si>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</si>
  <si>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</si>
  <si>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</si>
  <si>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</si>
  <si>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</si>
  <si>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</si>
  <si>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</si>
  <si>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</si>
  <si>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</si>
  <si>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</si>
  <si>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</si>
  <si>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</si>
  <si>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</si>
  <si>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</si>
  <si>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</si>
  <si>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</si>
  <si>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</si>
  <si>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</si>
  <si>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</si>
  <si>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</si>
  <si>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</si>
  <si>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</si>
  <si>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</si>
  <si>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</si>
  <si>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</si>
  <si>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</si>
  <si>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</si>
  <si>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</si>
  <si>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</si>
  <si>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</si>
  <si>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</si>
  <si>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</si>
  <si>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</si>
  <si>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</si>
  <si>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</si>
  <si>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</si>
  <si>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</si>
  <si>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</si>
  <si>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</si>
  <si>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</si>
  <si>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</si>
  <si>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</si>
  <si>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</si>
  <si>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</si>
  <si>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</si>
  <si>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</si>
  <si>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</si>
  <si>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</si>
  <si>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</si>
  <si>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</si>
  <si>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</si>
  <si>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</si>
  <si>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</si>
  <si>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</si>
  <si>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</si>
  <si>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</si>
  <si>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</si>
  <si>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</si>
  <si>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</si>
  <si>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</si>
  <si>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</si>
  <si>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</si>
  <si>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</si>
  <si>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</si>
  <si>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</si>
  <si>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</si>
  <si>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</si>
  <si>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</si>
  <si>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</si>
  <si>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</si>
  <si>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</si>
  <si>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</si>
  <si>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</si>
  <si>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</si>
  <si>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</si>
  <si>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</si>
  <si>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</si>
  <si>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</si>
  <si>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</si>
  <si>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</si>
  <si>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</si>
  <si>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</si>
  <si>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</si>
  <si>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</si>
  <si>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</si>
  <si>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</si>
  <si>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</si>
  <si>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</si>
  <si>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</si>
  <si>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</si>
  <si>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</si>
  <si>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</si>
  <si>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</si>
  <si>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</si>
  <si>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</si>
  <si>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</si>
  <si>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</si>
  <si>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</si>
  <si>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</si>
  <si>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</si>
  <si>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</si>
  <si>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</si>
  <si>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</si>
  <si>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</si>
  <si>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</si>
  <si>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</si>
  <si>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</si>
  <si>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</si>
  <si>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</si>
  <si>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</si>
  <si>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</si>
  <si>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</si>
  <si>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</si>
  <si>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</si>
  <si>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</si>
  <si>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</si>
  <si>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</si>
  <si>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</si>
  <si>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</si>
  <si>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</si>
  <si>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</si>
  <si>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</si>
  <si>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</si>
  <si>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</si>
  <si>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</si>
  <si>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</si>
  <si>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</si>
  <si>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</si>
  <si>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</si>
  <si>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</si>
  <si>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</si>
  <si>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</si>
  <si>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</si>
  <si>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</si>
  <si>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</si>
  <si>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</si>
  <si>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</si>
  <si>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</si>
  <si>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</si>
  <si>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</si>
  <si>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</si>
  <si>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</si>
  <si>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</si>
  <si>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</si>
  <si>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</si>
  <si>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</si>
  <si>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</si>
  <si>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</si>
  <si>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</si>
  <si>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</si>
  <si>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</si>
  <si>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</si>
  <si>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</si>
  <si>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</si>
  <si>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</si>
  <si>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</si>
  <si>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</si>
  <si>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</si>
  <si>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</si>
  <si>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</si>
  <si>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</si>
  <si>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</si>
  <si>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</si>
  <si>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</si>
  <si>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</si>
  <si>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</si>
  <si>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</si>
  <si>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</si>
  <si>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</si>
  <si>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</si>
  <si>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</si>
  <si>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</si>
  <si>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</si>
  <si>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</si>
  <si>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</si>
  <si>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</si>
  <si>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</si>
  <si>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</si>
  <si>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</si>
  <si>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</si>
  <si>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</si>
  <si>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</si>
  <si>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</si>
  <si>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</si>
  <si>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</si>
  <si>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</si>
  <si>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</si>
  <si>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</si>
  <si>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</si>
  <si>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</si>
  <si>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</si>
  <si>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</si>
  <si>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</si>
  <si>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</si>
  <si>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</si>
  <si>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</si>
  <si>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</si>
  <si>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</si>
  <si>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</si>
  <si>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</si>
  <si>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</si>
  <si>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</si>
  <si>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</si>
  <si>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</si>
  <si>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</si>
  <si>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</si>
  <si>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</si>
  <si>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</si>
  <si>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</si>
  <si>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</si>
  <si>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</si>
  <si>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</si>
  <si>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</si>
  <si>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</si>
  <si>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</si>
  <si>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</si>
  <si>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</si>
  <si>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</si>
  <si>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</si>
  <si>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</si>
  <si>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</si>
  <si>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</si>
  <si>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</si>
  <si>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</si>
  <si>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</si>
  <si>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</si>
  <si>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</si>
  <si>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</si>
  <si>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</si>
  <si>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</si>
  <si>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</si>
  <si>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</si>
  <si>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</si>
  <si>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</si>
  <si>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</si>
  <si>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</si>
  <si>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</si>
  <si>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</si>
  <si>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</si>
  <si>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</si>
  <si>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</si>
  <si>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</si>
  <si>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</si>
  <si>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</si>
  <si>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</si>
  <si>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</si>
  <si>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</si>
  <si>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</si>
  <si>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</si>
  <si>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</si>
  <si>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</si>
  <si>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</si>
  <si>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</si>
  <si>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</si>
  <si>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</si>
  <si>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</si>
  <si>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</si>
  <si>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</si>
  <si>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</si>
  <si>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</si>
  <si>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</si>
  <si>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</si>
  <si>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</si>
  <si>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</si>
  <si>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</si>
  <si>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</si>
  <si>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</si>
  <si>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</si>
  <si>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</si>
  <si>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</si>
  <si>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</si>
  <si>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</si>
  <si>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</si>
  <si>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</si>
  <si>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</si>
  <si>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</si>
  <si>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</si>
  <si>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</si>
  <si>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</si>
  <si>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</si>
  <si>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</si>
  <si>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</si>
  <si>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</si>
  <si>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</si>
  <si>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</si>
  <si>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</si>
  <si>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</si>
  <si>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</si>
  <si>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</si>
  <si>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</si>
  <si>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</si>
  <si>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</si>
  <si>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</si>
  <si>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</si>
  <si>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</si>
  <si>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</si>
  <si>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</si>
  <si>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</si>
  <si>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</si>
  <si>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</si>
  <si>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</si>
  <si>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</si>
  <si>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</si>
  <si>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</si>
  <si>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</si>
  <si>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</si>
  <si>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</si>
  <si>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</si>
  <si>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</si>
  <si>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</si>
  <si>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</si>
  <si>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</si>
  <si>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</si>
  <si>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</si>
  <si>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</si>
  <si>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</si>
  <si>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</si>
  <si>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</si>
  <si>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</si>
  <si>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</si>
  <si>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</si>
  <si>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</si>
  <si>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</si>
  <si>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</si>
  <si>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</si>
  <si>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</si>
  <si>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</si>
  <si>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</si>
  <si>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</si>
  <si>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</si>
  <si>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</si>
  <si>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</si>
  <si>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</si>
  <si>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</si>
  <si>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</si>
  <si>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</si>
  <si>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</si>
  <si>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</si>
  <si>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</si>
  <si>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</si>
  <si>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</si>
  <si>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</si>
  <si>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</si>
  <si>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</si>
  <si>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</si>
  <si>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</si>
  <si>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</si>
  <si>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</si>
  <si>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</si>
  <si>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</si>
  <si>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</si>
  <si>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</si>
  <si>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</si>
  <si>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</si>
  <si>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</si>
  <si>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</si>
  <si>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</si>
  <si>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</si>
  <si>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</si>
  <si>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</si>
  <si>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</si>
  <si>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</si>
  <si>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</si>
  <si>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</si>
  <si>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</si>
  <si>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</si>
  <si>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</si>
  <si>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</si>
  <si>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</si>
  <si>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</si>
  <si>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</si>
  <si>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</si>
  <si>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</si>
  <si>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</si>
  <si>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</si>
  <si>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</si>
  <si>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</si>
  <si>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</si>
  <si>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</si>
  <si>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</si>
  <si>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</si>
  <si>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</si>
  <si>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</si>
  <si>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</si>
  <si>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</si>
  <si>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</si>
  <si>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</si>
  <si>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</si>
  <si>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</si>
  <si>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</si>
  <si>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</si>
  <si>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</si>
  <si>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</si>
  <si>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</si>
  <si>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</si>
  <si>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</si>
  <si>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</si>
  <si>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</si>
  <si>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</si>
  <si>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</si>
  <si>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</si>
  <si>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</si>
  <si>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</si>
  <si>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</si>
  <si>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</si>
  <si>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</si>
  <si>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</si>
  <si>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</si>
  <si>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</si>
  <si>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</si>
  <si>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</si>
  <si>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</si>
  <si>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</si>
  <si>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</si>
  <si>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</si>
  <si>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</si>
  <si>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</si>
  <si>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</si>
  <si>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</si>
  <si>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</si>
  <si>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</si>
  <si>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</si>
  <si>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</si>
  <si>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</si>
  <si>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</si>
  <si>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</si>
  <si>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</si>
  <si>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</si>
  <si>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</si>
  <si>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</si>
  <si>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</si>
  <si>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</si>
  <si>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</si>
  <si>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</si>
  <si>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</si>
  <si>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</si>
  <si>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</si>
  <si>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</si>
  <si>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</si>
  <si>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</si>
  <si>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</si>
  <si>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</si>
  <si>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</si>
  <si>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</si>
  <si>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</si>
  <si>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</si>
  <si>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</si>
  <si>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</si>
  <si>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</si>
  <si>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</si>
  <si>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</si>
  <si>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</si>
  <si>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</si>
  <si>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</si>
  <si>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</si>
  <si>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</si>
  <si>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</si>
  <si>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</si>
  <si>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</si>
  <si>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</si>
  <si>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</si>
  <si>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</si>
  <si>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</si>
  <si>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</si>
  <si>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</si>
  <si>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</si>
  <si>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</si>
  <si>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</si>
  <si>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</si>
  <si>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</si>
  <si>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</si>
  <si>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</si>
  <si>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</si>
  <si>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</si>
  <si>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</si>
  <si>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</si>
  <si>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</si>
  <si>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</si>
  <si>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</si>
  <si>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</si>
  <si>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</si>
  <si>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</si>
  <si>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</si>
  <si>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</si>
  <si>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</si>
  <si>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</si>
  <si>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</si>
  <si>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</si>
  <si>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</si>
  <si>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</si>
  <si>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</si>
  <si>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</si>
  <si>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</si>
  <si>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</si>
  <si>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</si>
  <si>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</si>
  <si>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</si>
  <si>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</si>
  <si>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</si>
  <si>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</si>
  <si>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</si>
  <si>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</si>
  <si>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</si>
  <si>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</si>
  <si>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</si>
  <si>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</si>
  <si>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</si>
  <si>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</si>
  <si>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</si>
  <si>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</si>
  <si>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</si>
  <si>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</si>
  <si>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</si>
  <si>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</si>
  <si>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</si>
  <si>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</si>
  <si>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</si>
  <si>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</si>
  <si>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</si>
  <si>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</si>
  <si>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</si>
  <si>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</si>
  <si>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</si>
  <si>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</si>
  <si>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</si>
  <si>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</si>
  <si>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</si>
  <si>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</si>
  <si>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</si>
  <si>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</si>
  <si>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</si>
  <si>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</si>
  <si>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</si>
  <si>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</si>
  <si>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</si>
  <si>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</si>
  <si>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</si>
  <si>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</si>
  <si>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</si>
  <si>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</si>
  <si>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</si>
  <si>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</si>
  <si>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</si>
  <si>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</si>
  <si>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</si>
  <si>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</si>
  <si>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</si>
  <si>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</si>
  <si>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</si>
  <si>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</si>
  <si>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</si>
  <si>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</si>
  <si>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</si>
  <si>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</si>
  <si>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</si>
  <si>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</si>
  <si>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</si>
  <si>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</si>
  <si>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</si>
  <si>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</si>
  <si>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</si>
  <si>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</si>
  <si>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</si>
  <si>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</si>
  <si>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</si>
  <si>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</si>
  <si>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</si>
  <si>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</si>
  <si>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</si>
  <si>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</si>
  <si>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</si>
  <si>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</si>
  <si>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</si>
  <si>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</si>
  <si>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</si>
  <si>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</si>
  <si>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</si>
  <si>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</si>
  <si>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</si>
  <si>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</si>
  <si>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</si>
  <si>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</si>
  <si>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</si>
  <si>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</si>
  <si>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</si>
  <si>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</si>
  <si>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</si>
  <si>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</si>
  <si>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</si>
  <si>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</si>
  <si>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</si>
  <si>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</si>
  <si>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</si>
  <si>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</si>
  <si>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</si>
  <si>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</si>
  <si>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</si>
  <si>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</si>
  <si>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</si>
  <si>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</si>
  <si>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</si>
  <si>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</si>
  <si>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</si>
  <si>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</si>
  <si>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</si>
  <si>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</si>
  <si>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</si>
  <si>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</si>
  <si>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</si>
  <si>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</si>
  <si>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</si>
  <si>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</si>
  <si>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</si>
  <si>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</si>
  <si>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</si>
  <si>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</si>
  <si>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</si>
  <si>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</si>
  <si>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</si>
  <si>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</si>
  <si>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</si>
  <si>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</si>
  <si>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</si>
  <si>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</si>
  <si>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</si>
  <si>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</si>
  <si>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</si>
  <si>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</si>
  <si>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</si>
  <si>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</si>
  <si>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</si>
  <si>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</si>
  <si>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</si>
  <si>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</si>
  <si>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</si>
  <si>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</si>
  <si>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</si>
  <si>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</si>
  <si>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</si>
  <si>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</si>
  <si>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</si>
  <si>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</si>
  <si>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</si>
  <si>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</si>
  <si>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</si>
  <si>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</si>
  <si>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</si>
  <si>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</si>
  <si>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</si>
  <si>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</si>
  <si>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</si>
  <si>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</si>
  <si>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</si>
  <si>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</si>
  <si>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</si>
  <si>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</si>
  <si>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</si>
  <si>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</si>
  <si>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</si>
  <si>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</si>
  <si>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</si>
  <si>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</si>
  <si>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</si>
  <si>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</si>
  <si>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</si>
  <si>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</si>
  <si>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</si>
  <si>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</si>
  <si>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</si>
  <si>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</si>
  <si>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</si>
  <si>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</si>
  <si>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</si>
  <si>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</si>
  <si>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</si>
  <si>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</si>
  <si>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</si>
  <si>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</si>
  <si>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</si>
  <si>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</si>
  <si>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</si>
  <si>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</si>
  <si>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</si>
  <si>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</si>
  <si>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</si>
  <si>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</si>
  <si>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</si>
  <si>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</si>
  <si>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</si>
  <si>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</si>
  <si>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</si>
  <si>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</si>
  <si>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</si>
  <si>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</si>
  <si>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</si>
  <si>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</si>
  <si>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</si>
  <si>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</si>
  <si>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</si>
  <si>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</si>
  <si>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</si>
  <si>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</si>
  <si>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</si>
  <si>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</si>
  <si>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</si>
  <si>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</si>
  <si>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</si>
  <si>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</si>
  <si>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</si>
  <si>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</si>
  <si>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</si>
  <si>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</si>
  <si>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</si>
  <si>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</si>
  <si>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</si>
  <si>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</si>
  <si>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</si>
  <si>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</si>
  <si>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</si>
  <si>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</si>
  <si>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</si>
  <si>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</si>
  <si>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</si>
  <si>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</si>
  <si>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</si>
  <si>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</si>
  <si>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</si>
  <si>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</si>
  <si>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</si>
  <si>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</si>
  <si>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</si>
  <si>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</si>
  <si>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</si>
  <si>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</si>
  <si>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</si>
  <si>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</si>
  <si>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</si>
  <si>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</si>
  <si>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</si>
  <si>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</si>
  <si>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</si>
  <si>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</si>
  <si>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</si>
  <si>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</si>
  <si>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</si>
  <si>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</si>
  <si>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</si>
  <si>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</si>
  <si>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</si>
  <si>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</si>
  <si>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</si>
  <si>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</si>
  <si>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</si>
  <si>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</si>
  <si>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</si>
  <si>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</si>
  <si>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</si>
  <si>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</si>
  <si>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</si>
  <si>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</si>
  <si>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</si>
  <si>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</si>
  <si>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</si>
  <si>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</si>
  <si>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</si>
  <si>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</si>
  <si>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</si>
  <si>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</si>
  <si>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</si>
  <si>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</si>
  <si>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</si>
  <si>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</si>
  <si>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</si>
  <si>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</si>
  <si>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</si>
  <si>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</si>
  <si>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</si>
  <si>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</si>
  <si>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</si>
  <si>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</si>
  <si>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</si>
  <si>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</si>
  <si>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</si>
  <si>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</si>
  <si>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</si>
  <si>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</si>
  <si>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</si>
  <si>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</si>
  <si>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</si>
  <si>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</si>
  <si>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</si>
  <si>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</si>
  <si>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</si>
  <si>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</si>
  <si>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</si>
  <si>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</si>
  <si>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</si>
  <si>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</si>
  <si>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</si>
  <si>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</si>
  <si>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</si>
  <si>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</si>
  <si>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</si>
  <si>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</si>
  <si>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</si>
  <si>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</si>
  <si>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</si>
  <si>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</si>
  <si>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</si>
  <si>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</si>
  <si>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</si>
  <si>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</si>
  <si>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</si>
  <si>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</si>
  <si>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</si>
  <si>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</si>
  <si>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</si>
  <si>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</si>
  <si>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</si>
  <si>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</si>
  <si>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</si>
  <si>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</si>
  <si>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</si>
  <si>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</si>
  <si>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</si>
  <si>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</si>
  <si>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</si>
  <si>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</si>
  <si>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</si>
  <si>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</si>
  <si>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</si>
  <si>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</si>
  <si>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</si>
  <si>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</si>
  <si>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</si>
  <si>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</si>
  <si>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</si>
  <si>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</si>
  <si>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</si>
  <si>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</si>
  <si>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</si>
  <si>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</si>
  <si>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</si>
  <si>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</si>
  <si>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</si>
  <si>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</si>
  <si>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</si>
  <si>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</si>
  <si>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</si>
  <si>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</si>
  <si>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</si>
  <si>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</si>
  <si>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</si>
  <si>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</si>
  <si>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</si>
  <si>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</si>
  <si>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</si>
  <si>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</si>
  <si>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</si>
  <si>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</si>
  <si>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</si>
  <si>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</si>
  <si>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</si>
  <si>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</si>
  <si>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</si>
  <si>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</si>
  <si>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</si>
  <si>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</si>
  <si>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</si>
  <si>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</si>
  <si>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</si>
  <si>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</si>
  <si>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</si>
  <si>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</si>
  <si>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</si>
  <si>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</si>
  <si>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</si>
  <si>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</si>
  <si>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</si>
  <si>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</si>
  <si>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</si>
  <si>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</si>
  <si>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</si>
  <si>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</si>
  <si>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</si>
  <si>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</si>
  <si>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</si>
  <si>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</si>
  <si>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</si>
  <si>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</si>
  <si>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</si>
  <si>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</si>
  <si>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</si>
  <si>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</si>
  <si>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</si>
  <si>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</si>
  <si>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</si>
  <si>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</si>
  <si>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</si>
  <si>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</si>
  <si>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</si>
  <si>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</si>
  <si>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</si>
  <si>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</si>
  <si>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</si>
  <si>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</si>
  <si>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</si>
  <si>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</si>
  <si>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</si>
  <si>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</si>
  <si>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</si>
  <si>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</si>
  <si>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</si>
  <si>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</si>
  <si>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</si>
  <si>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</si>
  <si>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</si>
  <si>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</si>
  <si>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</si>
  <si>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</si>
  <si>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</si>
  <si>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</si>
  <si>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</si>
  <si>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</si>
  <si>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</si>
  <si>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</si>
  <si>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</si>
  <si>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</si>
  <si>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</si>
  <si>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</si>
  <si>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</si>
  <si>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</si>
  <si>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</si>
  <si>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</si>
  <si>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</si>
  <si>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</si>
  <si>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</si>
  <si>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</si>
  <si>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</si>
  <si>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</si>
  <si>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</si>
  <si>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</si>
  <si>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</si>
  <si>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</si>
  <si>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</si>
  <si>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</si>
  <si>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</si>
  <si>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</si>
  <si>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</si>
  <si>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</si>
  <si>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</si>
  <si>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</si>
  <si>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</si>
  <si>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</si>
  <si>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</si>
  <si>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</si>
  <si>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</si>
  <si>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</si>
  <si>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</si>
  <si>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</si>
  <si>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</si>
  <si>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</si>
  <si>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</si>
  <si>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</si>
  <si>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</si>
  <si>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</si>
  <si>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</si>
  <si>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</si>
  <si>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</si>
  <si>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</si>
  <si>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</si>
  <si>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</si>
  <si>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</si>
  <si>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</si>
  <si>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</si>
  <si>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</si>
  <si>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</si>
  <si>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</si>
  <si>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</si>
  <si>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</si>
  <si>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</si>
  <si>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</si>
  <si>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</si>
  <si>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</si>
  <si>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</si>
  <si>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</si>
  <si>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</si>
  <si>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</si>
  <si>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</si>
  <si>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</si>
  <si>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</si>
  <si>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</si>
  <si>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</si>
  <si>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</si>
  <si>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</si>
  <si>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</si>
  <si>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</si>
  <si>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</si>
  <si>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</si>
  <si>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</si>
  <si>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</si>
  <si>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</si>
  <si>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</si>
  <si>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</si>
  <si>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</si>
  <si>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</si>
  <si>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</si>
  <si>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</si>
  <si>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</si>
  <si>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</si>
  <si>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</si>
  <si>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</si>
  <si>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</si>
  <si>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</si>
  <si>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</si>
  <si>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</si>
  <si>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</si>
  <si>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</si>
  <si>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</si>
  <si>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</si>
  <si>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</si>
  <si>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</si>
  <si>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</si>
  <si>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</si>
  <si>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</si>
  <si>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</si>
  <si>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</si>
  <si>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</si>
  <si>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</si>
  <si>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</si>
  <si>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</si>
  <si>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</si>
  <si>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</si>
  <si>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</si>
  <si>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</si>
  <si>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</si>
  <si>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</si>
  <si>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</si>
  <si>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</si>
  <si>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</si>
  <si>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</si>
  <si>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</si>
  <si>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</si>
  <si>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</si>
  <si>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</si>
  <si>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</si>
  <si>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</si>
  <si>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</si>
  <si>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</si>
  <si>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</si>
  <si>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</si>
  <si>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</si>
  <si>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</si>
  <si>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</si>
  <si>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</si>
  <si>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</si>
  <si>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</si>
  <si>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</si>
  <si>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</si>
  <si>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</si>
  <si>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</si>
  <si>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</si>
  <si>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</si>
  <si>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</si>
  <si>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</si>
  <si>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</si>
  <si>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</si>
  <si>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</si>
  <si>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</si>
  <si>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</si>
  <si>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</si>
  <si>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</si>
  <si>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</si>
  <si>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</si>
  <si>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</si>
  <si>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</si>
  <si>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</si>
  <si>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</si>
  <si>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</si>
  <si>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</si>
  <si>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</si>
  <si>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</si>
  <si>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</si>
  <si>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</si>
  <si>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</si>
  <si>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</si>
  <si>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</si>
  <si>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</si>
  <si>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</si>
  <si>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</si>
  <si>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</si>
  <si>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</si>
  <si>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</si>
  <si>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</si>
  <si>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</si>
  <si>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</si>
  <si>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</si>
  <si>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</si>
  <si>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</si>
  <si>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</si>
  <si>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</si>
  <si>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</si>
  <si>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</si>
  <si>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</si>
  <si>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</si>
  <si>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</si>
  <si>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</si>
  <si>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</si>
  <si>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</si>
  <si>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</si>
  <si>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</si>
  <si>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</si>
  <si>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</si>
  <si>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</si>
  <si>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</si>
  <si>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</si>
  <si>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</si>
  <si>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</si>
  <si>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</si>
  <si>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</si>
  <si>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</si>
  <si>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</si>
  <si>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</si>
  <si>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</si>
  <si>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</si>
  <si>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</si>
  <si>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</si>
  <si>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</si>
  <si>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</si>
  <si>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</si>
  <si>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</si>
  <si>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</si>
  <si>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</si>
  <si>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</si>
  <si>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</si>
  <si>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</si>
  <si>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</si>
  <si>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</si>
  <si>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</si>
  <si>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</si>
  <si>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</si>
  <si>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</si>
  <si>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</si>
  <si>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</si>
  <si>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</si>
  <si>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</si>
  <si>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</si>
  <si>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</si>
  <si>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</si>
  <si>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</si>
  <si>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</si>
  <si>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</si>
  <si>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</si>
  <si>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</si>
  <si>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</si>
  <si>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</si>
  <si>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</si>
  <si>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</si>
  <si>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</si>
  <si>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</si>
  <si>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</si>
  <si>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</si>
  <si>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</si>
  <si>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</si>
  <si>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</si>
  <si>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</si>
  <si>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</si>
  <si>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</si>
  <si>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</si>
  <si>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</si>
  <si>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</si>
  <si>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</si>
  <si>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</si>
  <si>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</si>
  <si>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</si>
  <si>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</si>
  <si>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</si>
  <si>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</si>
  <si>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</si>
  <si>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</si>
  <si>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</si>
  <si>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</si>
  <si>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</si>
  <si>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</si>
  <si>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</si>
  <si>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</si>
  <si>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</si>
  <si>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</si>
  <si>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</si>
  <si>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</si>
  <si>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</si>
  <si>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</si>
  <si>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</si>
  <si>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</si>
  <si>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</si>
  <si>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</si>
  <si>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</si>
  <si>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</si>
  <si>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</si>
  <si>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</si>
  <si>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</si>
  <si>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</si>
  <si>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</si>
  <si>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</si>
  <si>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</si>
  <si>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</si>
  <si>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</si>
  <si>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</si>
  <si>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</si>
  <si>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</si>
  <si>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</si>
  <si>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</si>
  <si>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</si>
  <si>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</si>
  <si>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</si>
  <si>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</si>
  <si>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</si>
  <si>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</si>
  <si>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</si>
  <si>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</si>
  <si>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</si>
  <si>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</si>
  <si>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</si>
  <si>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</si>
  <si>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</si>
  <si>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</si>
  <si>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</si>
  <si>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</si>
  <si>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</si>
  <si>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</si>
  <si>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</si>
  <si>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</si>
  <si>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</si>
  <si>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</si>
  <si>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</si>
  <si>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</si>
  <si>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</si>
  <si>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</si>
  <si>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</si>
  <si>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</si>
  <si>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</si>
  <si>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</si>
  <si>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</si>
  <si>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</si>
  <si>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</si>
  <si>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</si>
  <si>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</si>
  <si>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</si>
  <si>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</si>
  <si>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</si>
  <si>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</si>
  <si>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</si>
  <si>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</si>
  <si>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</si>
  <si>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</si>
  <si>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</si>
  <si>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</si>
  <si>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</si>
  <si>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</si>
  <si>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</si>
  <si>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</si>
  <si>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</si>
  <si>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</si>
  <si>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</si>
  <si>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</si>
  <si>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</si>
  <si>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</si>
  <si>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</si>
  <si>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</si>
  <si>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</si>
  <si>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</si>
  <si>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</si>
  <si>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</si>
  <si>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</si>
  <si>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</si>
  <si>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</si>
  <si>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</si>
  <si>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</si>
  <si>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</si>
  <si>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</si>
  <si>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</si>
  <si>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</si>
  <si>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</si>
  <si>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</si>
  <si>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</si>
  <si>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</si>
  <si>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</si>
  <si>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</si>
  <si>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</si>
  <si>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</si>
  <si>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</si>
  <si>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</si>
  <si>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</si>
  <si>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</si>
  <si>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</si>
  <si>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</si>
  <si>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</si>
  <si>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</si>
  <si>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</si>
  <si>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</si>
  <si>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</si>
  <si>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</si>
  <si>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</si>
  <si>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</si>
  <si>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</si>
  <si>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</si>
  <si>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</si>
  <si>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</si>
  <si>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</si>
  <si>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</si>
  <si>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</si>
  <si>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</si>
  <si>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</si>
  <si>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</si>
  <si>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</si>
  <si>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</si>
  <si>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</si>
  <si>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</si>
  <si>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</si>
  <si>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</si>
  <si>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</si>
  <si>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</si>
  <si>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</si>
  <si>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</si>
  <si>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</si>
  <si>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</si>
  <si>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</si>
  <si>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</si>
  <si>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</si>
  <si>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</si>
  <si>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</si>
  <si>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</si>
  <si>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</si>
  <si>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</si>
  <si>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</si>
  <si>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</si>
  <si>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</si>
  <si>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</si>
  <si>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</si>
  <si>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</si>
  <si>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</si>
  <si>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</si>
  <si>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</si>
  <si>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</si>
  <si>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</si>
  <si>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</si>
  <si>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</si>
  <si>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</si>
  <si>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</si>
  <si>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</si>
  <si>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</si>
  <si>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</si>
  <si>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</si>
  <si>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</si>
  <si>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</si>
  <si>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</si>
  <si>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</si>
  <si>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</si>
  <si>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</si>
  <si>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</si>
  <si>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</si>
  <si>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</si>
  <si>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</si>
  <si>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</si>
  <si>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</si>
  <si>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</si>
  <si>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</si>
  <si>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</si>
  <si>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</si>
  <si>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</si>
  <si>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</si>
  <si>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</si>
  <si>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</si>
  <si>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</si>
  <si>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</si>
  <si>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</si>
  <si>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</si>
  <si>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</si>
  <si>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</si>
  <si>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</si>
  <si>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</si>
  <si>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</si>
  <si>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</si>
  <si>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</si>
  <si>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</si>
  <si>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</si>
  <si>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</si>
  <si>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</si>
  <si>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</si>
  <si>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</si>
  <si>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</si>
  <si>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</si>
  <si>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</si>
  <si>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</si>
  <si>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</si>
  <si>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</si>
  <si>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</si>
  <si>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</si>
  <si>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</si>
  <si>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</si>
  <si>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</si>
  <si>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</si>
  <si>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</si>
  <si>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</si>
  <si>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</si>
  <si>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</si>
  <si>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</si>
  <si>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</si>
  <si>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</si>
  <si>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</si>
  <si>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</si>
  <si>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</si>
  <si>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</si>
  <si>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</si>
  <si>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</si>
  <si>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</si>
  <si>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</si>
  <si>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</si>
  <si>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</si>
  <si>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</si>
  <si>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</si>
  <si>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</si>
  <si>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</si>
  <si>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</si>
  <si>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</si>
  <si>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</si>
  <si>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</si>
  <si>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</si>
  <si>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</si>
  <si>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</si>
  <si>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</si>
  <si>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</si>
  <si>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</si>
  <si>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</si>
  <si>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</si>
  <si>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</si>
  <si>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</si>
  <si>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</si>
  <si>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</si>
  <si>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</si>
  <si>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</si>
  <si>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</si>
  <si>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</si>
  <si>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</si>
  <si>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</si>
  <si>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</si>
  <si>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</si>
  <si>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</si>
  <si>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</si>
  <si>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</si>
  <si>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</si>
  <si>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</si>
  <si>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</si>
  <si>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</si>
  <si>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</si>
  <si>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</si>
  <si>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</si>
  <si>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</si>
  <si>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</si>
  <si>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</si>
  <si>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</si>
  <si>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</si>
  <si>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</si>
  <si>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</si>
  <si>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</si>
  <si>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</si>
  <si>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</si>
  <si>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</si>
  <si>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</si>
  <si>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</si>
  <si>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</si>
  <si>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</si>
  <si>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</si>
  <si>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</si>
  <si>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</si>
  <si>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</si>
  <si>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</si>
  <si>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</si>
  <si>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</si>
  <si>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</si>
  <si>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</si>
  <si>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</si>
  <si>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</si>
  <si>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</si>
  <si>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</si>
  <si>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</si>
  <si>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</si>
  <si>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</si>
  <si>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</si>
  <si>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</si>
  <si>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</si>
  <si>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</si>
  <si>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</si>
  <si>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</si>
  <si>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</si>
  <si>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</si>
  <si>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</si>
  <si>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</si>
  <si>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</si>
  <si>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</si>
  <si>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</si>
  <si>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</si>
  <si>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</si>
  <si>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</si>
  <si>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</si>
  <si>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</si>
  <si>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</si>
  <si>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</si>
  <si>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</si>
  <si>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</si>
  <si>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</si>
  <si>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</si>
  <si>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</si>
  <si>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</si>
  <si>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</si>
  <si>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</si>
  <si>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</si>
  <si>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</si>
  <si>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</si>
  <si>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</si>
  <si>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</si>
  <si>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</si>
  <si>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</si>
  <si>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</si>
  <si>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</si>
  <si>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</si>
  <si>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</si>
  <si>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</si>
  <si>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</si>
  <si>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</si>
  <si>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</si>
  <si>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</si>
  <si>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</si>
  <si>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</si>
  <si>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</si>
  <si>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</si>
  <si>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</si>
  <si>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</si>
  <si>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</si>
  <si>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</si>
  <si>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</si>
  <si>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</si>
  <si>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</si>
  <si>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</si>
  <si>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</si>
  <si>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</si>
  <si>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</si>
  <si>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</si>
  <si>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</si>
  <si>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</si>
  <si>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</si>
  <si>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</si>
  <si>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</si>
  <si>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</si>
  <si>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</si>
  <si>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</si>
  <si>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</si>
  <si>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</si>
  <si>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</si>
  <si>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</si>
  <si>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</si>
  <si>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</si>
  <si>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</si>
  <si>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</si>
  <si>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</si>
  <si>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</si>
  <si>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</si>
  <si>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</si>
  <si>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</si>
  <si>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</si>
  <si>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</si>
  <si>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</si>
  <si>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</si>
  <si>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</si>
  <si>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</si>
  <si>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</si>
  <si>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</si>
  <si>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</si>
  <si>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</si>
  <si>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</si>
  <si>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</si>
  <si>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</si>
  <si>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</si>
  <si>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</si>
  <si>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</si>
  <si>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</si>
  <si>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</si>
  <si>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</si>
  <si>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</si>
  <si>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</si>
  <si>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</si>
  <si>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</si>
  <si>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</si>
  <si>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</si>
  <si>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</si>
  <si>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</si>
  <si>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</si>
  <si>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</si>
  <si>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</si>
  <si>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</si>
  <si>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</si>
  <si>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</si>
  <si>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</si>
  <si>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</si>
  <si>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</si>
  <si>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</si>
  <si>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</si>
  <si>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</si>
  <si>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</si>
  <si>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</si>
  <si>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</si>
  <si>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</si>
  <si>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</si>
  <si>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</si>
  <si>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</si>
  <si>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</si>
  <si>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</si>
  <si>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</si>
  <si>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</si>
  <si>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</si>
  <si>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</si>
  <si>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</si>
  <si>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</si>
  <si>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</si>
  <si>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</si>
  <si>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</si>
  <si>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</si>
  <si>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</si>
  <si>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</si>
  <si>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</si>
  <si>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</si>
  <si>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</si>
  <si>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</si>
  <si>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</si>
  <si>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</si>
  <si>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</si>
  <si>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</si>
  <si>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</si>
  <si>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</si>
  <si>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</si>
  <si>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</si>
  <si>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</si>
  <si>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</si>
  <si>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</si>
  <si>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</si>
  <si>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</si>
  <si>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</si>
  <si>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</si>
  <si>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</si>
  <si>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</si>
  <si>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</si>
  <si>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</si>
  <si>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</si>
  <si>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</si>
  <si>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</si>
  <si>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</si>
  <si>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</si>
  <si>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</si>
  <si>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</si>
  <si>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</si>
  <si>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</si>
  <si>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</si>
  <si>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</si>
  <si>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</si>
  <si>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</si>
  <si>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</si>
  <si>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</si>
  <si>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</si>
  <si>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</si>
  <si>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</si>
  <si>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</si>
  <si>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</si>
  <si>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</si>
  <si>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</si>
  <si>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</si>
  <si>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</si>
  <si>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</si>
  <si>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</si>
  <si>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</si>
  <si>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</si>
  <si>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</si>
  <si>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</si>
  <si>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</si>
  <si>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</si>
  <si>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</si>
  <si>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</si>
  <si>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</si>
  <si>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</si>
  <si>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</si>
  <si>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</si>
  <si>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</si>
  <si>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</si>
  <si>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</si>
  <si>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</si>
  <si>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</si>
  <si>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</si>
  <si>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</si>
  <si>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</si>
  <si>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</si>
  <si>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</si>
  <si>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</si>
  <si>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</si>
  <si>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</si>
  <si>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</si>
  <si>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</si>
  <si>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</si>
  <si>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</si>
  <si>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</si>
  <si>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</si>
  <si>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</si>
  <si>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</si>
  <si>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</si>
  <si>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</si>
  <si>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</si>
  <si>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</si>
  <si>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</si>
  <si>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</si>
  <si>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</si>
  <si>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</si>
  <si>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</si>
  <si>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</si>
  <si>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</si>
  <si>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</si>
  <si>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</si>
  <si>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</si>
  <si>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</si>
  <si>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</si>
  <si>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</si>
  <si>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</si>
  <si>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</si>
  <si>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</si>
  <si>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</si>
  <si>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</si>
  <si>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</si>
  <si>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</si>
  <si>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</si>
  <si>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</si>
  <si>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</si>
  <si>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</si>
  <si>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</si>
  <si>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</si>
  <si>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</si>
  <si>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</si>
  <si>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</si>
  <si>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</si>
  <si>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</si>
  <si>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</si>
  <si>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</si>
  <si>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</si>
  <si>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</si>
  <si>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</si>
  <si>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</si>
  <si>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</si>
  <si>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</si>
  <si>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</si>
  <si>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</si>
  <si>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</si>
  <si>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</si>
  <si>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</si>
  <si>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</si>
  <si>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</si>
  <si>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</si>
  <si>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</si>
  <si>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</si>
  <si>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</si>
  <si>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</si>
  <si>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</si>
  <si>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</si>
  <si>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</si>
  <si>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</si>
  <si>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</si>
  <si>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</si>
  <si>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</si>
  <si>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</si>
  <si>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</si>
  <si>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</si>
  <si>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</si>
  <si>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</si>
  <si>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</si>
  <si>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</si>
  <si>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</si>
  <si>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</si>
  <si>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</si>
  <si>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</si>
  <si>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</si>
  <si>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</si>
  <si>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</si>
  <si>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</si>
  <si>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</si>
  <si>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</si>
  <si>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</si>
  <si>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</si>
  <si>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</si>
  <si>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</si>
  <si>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</si>
  <si>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</si>
  <si>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</si>
  <si>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</si>
  <si>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</si>
  <si>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</si>
  <si>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</si>
  <si>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</si>
  <si>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</si>
  <si>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</si>
  <si>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</si>
  <si>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</si>
  <si>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</si>
  <si>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</si>
  <si>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</si>
  <si>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</si>
  <si>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</si>
  <si>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</si>
  <si>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</si>
  <si>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</si>
  <si>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</si>
  <si>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</si>
  <si>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</si>
  <si>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</si>
  <si>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</si>
  <si>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</si>
  <si>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</si>
  <si>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</si>
  <si>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</si>
  <si>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</si>
  <si>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</si>
  <si>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</si>
  <si>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</si>
  <si>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</si>
  <si>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</si>
  <si>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</si>
  <si>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</si>
  <si>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</si>
  <si>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</si>
  <si>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</si>
  <si>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</si>
  <si>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</si>
  <si>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</si>
  <si>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</si>
  <si>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</si>
  <si>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</si>
  <si>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</si>
  <si>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</si>
  <si>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</si>
  <si>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</si>
  <si>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</si>
  <si>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</si>
  <si>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</si>
  <si>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</si>
  <si>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</si>
  <si>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</si>
  <si>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</si>
  <si>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</si>
  <si>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</si>
  <si>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</si>
  <si>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</si>
  <si>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</si>
  <si>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</si>
  <si>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</si>
  <si>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</si>
  <si>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</si>
  <si>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</si>
  <si>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</si>
  <si>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</si>
  <si>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</si>
  <si>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</si>
  <si>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</si>
  <si>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</si>
  <si>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</si>
  <si>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</si>
  <si>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</si>
  <si>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</si>
  <si>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</si>
  <si>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</si>
  <si>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</si>
  <si>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</si>
  <si>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</si>
  <si>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</si>
  <si>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</si>
  <si>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</si>
  <si>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</si>
  <si>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</si>
  <si>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</si>
  <si>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</si>
  <si>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</si>
  <si>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</si>
  <si>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</si>
  <si>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</si>
  <si>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</si>
  <si>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</si>
  <si>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</si>
  <si>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</si>
  <si>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</si>
  <si>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</si>
  <si>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</si>
  <si>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</si>
  <si>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</si>
  <si>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</si>
  <si>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</si>
  <si>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</si>
  <si>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</si>
  <si>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</si>
  <si>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</si>
  <si>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</si>
  <si>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</si>
  <si>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</si>
  <si>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</si>
  <si>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</si>
  <si>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</si>
  <si>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</si>
  <si>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</si>
  <si>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</si>
  <si>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</si>
  <si>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</si>
  <si>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</si>
  <si>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</si>
  <si>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</si>
  <si>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</si>
  <si>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</si>
  <si>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</si>
  <si>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</si>
  <si>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</si>
  <si>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</si>
  <si>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</si>
  <si>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</si>
  <si>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</si>
  <si>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</si>
  <si>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</si>
  <si>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</si>
  <si>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</si>
  <si>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</si>
  <si>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</si>
  <si>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</si>
  <si>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</si>
  <si>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</si>
  <si>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</si>
  <si>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</si>
  <si>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</si>
  <si>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</si>
  <si>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</si>
  <si>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</si>
  <si>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</si>
  <si>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</si>
  <si>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</si>
  <si>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</si>
  <si>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</si>
  <si>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</si>
  <si>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</si>
  <si>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</si>
  <si>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</si>
  <si>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</si>
  <si>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</si>
  <si>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</si>
  <si>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</si>
  <si>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</si>
  <si>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</si>
  <si>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</si>
  <si>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</si>
  <si>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</si>
  <si>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</si>
  <si>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</si>
  <si>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</si>
  <si>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</si>
  <si>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</si>
  <si>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</si>
  <si>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</si>
  <si>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</si>
  <si>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</si>
  <si>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</si>
  <si>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</si>
  <si>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</si>
  <si>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</si>
  <si>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</si>
  <si>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</si>
  <si>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</si>
  <si>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</si>
  <si>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</si>
  <si>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</si>
  <si>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</si>
  <si>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</si>
  <si>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</si>
  <si>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</si>
  <si>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</si>
  <si>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</si>
  <si>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</si>
  <si>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</si>
  <si>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</si>
  <si>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</si>
  <si>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</si>
  <si>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</si>
  <si>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</si>
  <si>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</si>
  <si>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</si>
  <si>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</si>
  <si>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</si>
  <si>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</si>
  <si>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</si>
  <si>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</si>
  <si>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</si>
  <si>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</si>
  <si>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</si>
  <si>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</si>
  <si>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</si>
  <si>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</si>
  <si>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</si>
  <si>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</si>
  <si>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</si>
  <si>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</si>
  <si>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</si>
  <si>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</si>
  <si>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</si>
  <si>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</si>
  <si>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</si>
  <si>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</si>
  <si>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</si>
  <si>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</si>
  <si>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</si>
  <si>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</si>
  <si>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</si>
  <si>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</si>
  <si>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</si>
  <si>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</si>
  <si>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</si>
  <si>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</si>
  <si>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</si>
  <si>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</si>
  <si>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</si>
  <si>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</si>
  <si>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</si>
  <si>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</si>
  <si>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</si>
  <si>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</si>
  <si>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</si>
  <si>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</si>
  <si>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</si>
  <si>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</si>
  <si>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</si>
  <si>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</si>
  <si>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</si>
  <si>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</si>
  <si>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</si>
  <si>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</si>
  <si>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</si>
  <si>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</si>
  <si>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</si>
  <si>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</si>
  <si>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</si>
  <si>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</si>
  <si>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</si>
  <si>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</si>
  <si>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</si>
  <si>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</si>
  <si>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</si>
  <si>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</si>
  <si>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</si>
  <si>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</si>
  <si>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</si>
  <si>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</si>
  <si>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</si>
  <si>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</si>
  <si>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</si>
  <si>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</si>
  <si>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</si>
  <si>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</si>
  <si>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</si>
  <si>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</si>
  <si>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</si>
  <si>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</si>
  <si>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</si>
  <si>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</si>
  <si>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</si>
  <si>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</si>
  <si>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</si>
  <si>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</si>
  <si>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</si>
  <si>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</si>
  <si>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</si>
  <si>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</si>
  <si>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</si>
  <si>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</si>
  <si>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</si>
  <si>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</si>
  <si>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</si>
  <si>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</si>
  <si>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</si>
  <si>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</si>
  <si>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</si>
  <si>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</si>
  <si>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</si>
  <si>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</si>
  <si>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</si>
  <si>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</si>
  <si>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</si>
  <si>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</si>
  <si>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</si>
  <si>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</si>
  <si>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</si>
  <si>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</si>
  <si>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</si>
  <si>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</si>
  <si>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</si>
  <si>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</si>
  <si>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</si>
  <si>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</si>
  <si>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</si>
  <si>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</si>
  <si>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</si>
  <si>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</si>
  <si>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</si>
  <si>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</si>
  <si>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</si>
  <si>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</si>
  <si>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</si>
  <si>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</si>
  <si>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</si>
  <si>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</si>
  <si>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</si>
  <si>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</si>
  <si>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</si>
  <si>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</si>
  <si>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</si>
  <si>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</si>
  <si>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</si>
  <si>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</si>
  <si>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</si>
  <si>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</si>
  <si>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</si>
  <si>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</si>
  <si>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</si>
  <si>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</si>
  <si>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</si>
  <si>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</si>
  <si>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</si>
  <si>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</si>
  <si>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</si>
  <si>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</si>
  <si>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</si>
  <si>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</si>
  <si>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</si>
  <si>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</si>
  <si>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</si>
  <si>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</si>
  <si>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</si>
  <si>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</si>
  <si>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</si>
  <si>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</si>
  <si>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</si>
  <si>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</si>
  <si>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</si>
  <si>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</si>
  <si>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</si>
  <si>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</si>
  <si>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</si>
  <si>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</si>
  <si>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</si>
  <si>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</si>
  <si>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</si>
  <si>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</si>
  <si>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</si>
  <si>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</si>
  <si>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</si>
  <si>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</si>
  <si>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</si>
  <si>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</si>
  <si>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</si>
  <si>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</si>
  <si>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</si>
  <si>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</si>
  <si>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</si>
  <si>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</si>
  <si>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</si>
  <si>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</si>
  <si>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</si>
  <si>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</si>
  <si>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</si>
  <si>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</si>
  <si>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</si>
  <si>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</si>
  <si>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</si>
  <si>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</si>
  <si>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</si>
  <si>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</si>
  <si>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</si>
  <si>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</si>
  <si>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</si>
  <si>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</si>
  <si>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</si>
  <si>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</si>
  <si>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</si>
  <si>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</si>
  <si>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</si>
  <si>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</si>
  <si>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</si>
  <si>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</si>
  <si>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</si>
  <si>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</si>
  <si>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</si>
  <si>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</si>
  <si>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</si>
  <si>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</si>
  <si>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</si>
  <si>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</si>
  <si>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</si>
  <si>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</si>
  <si>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</si>
  <si>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</si>
  <si>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</si>
  <si>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</si>
  <si>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</si>
  <si>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</si>
  <si>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</si>
  <si>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</si>
  <si>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</si>
  <si>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</si>
  <si>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</si>
  <si>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</si>
  <si>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</si>
  <si>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</si>
  <si>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</si>
  <si>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</si>
  <si>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</si>
  <si>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</si>
  <si>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</si>
  <si>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</si>
  <si>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</si>
  <si>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</si>
  <si>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</si>
  <si>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</si>
  <si>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</si>
  <si>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</si>
  <si>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</si>
  <si>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</si>
  <si>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</si>
  <si>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</si>
  <si>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</si>
  <si>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</si>
  <si>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</si>
  <si>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</si>
  <si>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</si>
  <si>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</si>
  <si>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</si>
  <si>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</si>
  <si>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</si>
  <si>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</si>
  <si>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</si>
  <si>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</si>
  <si>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</si>
  <si>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</si>
  <si>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</si>
  <si>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</si>
  <si>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</si>
  <si>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</si>
  <si>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</si>
  <si>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</si>
  <si>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</si>
  <si>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</si>
  <si>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</si>
  <si>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</si>
  <si>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</si>
  <si>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</si>
  <si>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</si>
  <si>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</si>
  <si>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</si>
  <si>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</si>
  <si>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</si>
  <si>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</si>
  <si>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</si>
  <si>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</si>
  <si>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</si>
  <si>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</si>
  <si>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</si>
  <si>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</si>
  <si>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</si>
  <si>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</si>
  <si>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</si>
  <si>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</si>
  <si>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</si>
  <si>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</si>
  <si>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</si>
  <si>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</si>
  <si>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</si>
  <si>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</si>
  <si>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</si>
  <si>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</si>
  <si>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</si>
  <si>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</si>
  <si>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</si>
  <si>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</si>
  <si>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</si>
  <si>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</si>
  <si>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</si>
  <si>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</si>
  <si>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</si>
  <si>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</si>
  <si>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</si>
  <si>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</si>
  <si>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</si>
  <si>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</si>
  <si>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</si>
  <si>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</si>
  <si>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</si>
  <si>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</si>
  <si>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</si>
  <si>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</si>
  <si>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</si>
  <si>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</si>
  <si>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</si>
  <si>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</si>
  <si>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</si>
  <si>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</si>
  <si>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</si>
  <si>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</si>
  <si>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</si>
  <si>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</si>
  <si>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</si>
  <si>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</si>
  <si>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</si>
  <si>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</si>
  <si>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</si>
  <si>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</si>
  <si>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</si>
  <si>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</si>
  <si>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</si>
  <si>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</si>
  <si>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</si>
  <si>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</si>
  <si>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</si>
  <si>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</si>
  <si>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</si>
  <si>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</si>
  <si>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</si>
  <si>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</si>
  <si>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</si>
  <si>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</si>
  <si>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</si>
  <si>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</si>
  <si>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</si>
  <si>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</si>
  <si>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</si>
  <si>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</si>
  <si>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</si>
  <si>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</si>
  <si>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</si>
  <si>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</si>
  <si>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</si>
  <si>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</si>
  <si>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</si>
  <si>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</si>
  <si>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</si>
  <si>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</si>
  <si>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</si>
  <si>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</si>
  <si>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</si>
  <si>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</si>
  <si>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</si>
  <si>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</si>
  <si>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</si>
  <si>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</si>
  <si>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</si>
  <si>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</si>
  <si>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</si>
  <si>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</si>
  <si>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</si>
  <si>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</si>
  <si>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</si>
  <si>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</si>
  <si>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</si>
  <si>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</si>
  <si>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</si>
  <si>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</si>
  <si>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</si>
  <si>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</si>
  <si>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</si>
  <si>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</si>
  <si>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</si>
  <si>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</si>
  <si>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</si>
  <si>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</si>
  <si>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</si>
  <si>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</si>
  <si>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</si>
  <si>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</si>
  <si>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</si>
  <si>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</si>
  <si>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</si>
  <si>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</si>
  <si>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</si>
  <si>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</si>
  <si>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</si>
  <si>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</si>
  <si>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</si>
  <si>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</si>
  <si>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</si>
  <si>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</si>
  <si>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</si>
  <si>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</si>
  <si>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</si>
  <si>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</si>
  <si>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</si>
  <si>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</si>
  <si>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</si>
  <si>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</si>
  <si>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</si>
  <si>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</si>
  <si>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</si>
  <si>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</si>
  <si>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</si>
  <si>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</si>
  <si>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</si>
  <si>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</si>
  <si>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</si>
  <si>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</si>
  <si>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</si>
  <si>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</si>
  <si>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</si>
  <si>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</si>
  <si>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</si>
  <si>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</si>
  <si>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</si>
  <si>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</si>
  <si>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</si>
  <si>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</si>
  <si>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</si>
  <si>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</si>
  <si>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</si>
  <si>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</si>
  <si>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</si>
  <si>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</si>
  <si>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</si>
  <si>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</si>
  <si>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</si>
  <si>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</si>
  <si>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</si>
  <si>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</si>
  <si>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</si>
  <si>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</si>
  <si>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</si>
  <si>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</si>
  <si>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</si>
  <si>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</si>
  <si>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</si>
  <si>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</si>
  <si>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</si>
  <si>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</si>
  <si>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</si>
  <si>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</si>
  <si>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</si>
  <si>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</si>
  <si>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</si>
  <si>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</si>
  <si>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</si>
  <si>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</si>
  <si>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</si>
  <si>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</si>
  <si>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</si>
  <si>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</si>
  <si>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</si>
  <si>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</si>
  <si>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</si>
  <si>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</si>
  <si>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</si>
  <si>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</si>
  <si>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</si>
  <si>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</si>
  <si>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</si>
  <si>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</si>
  <si>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</si>
  <si>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</si>
  <si>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</si>
  <si>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</si>
  <si>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</si>
  <si>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</si>
  <si>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</si>
  <si>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</si>
  <si>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</si>
  <si>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</si>
  <si>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</si>
  <si>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</si>
  <si>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</si>
  <si>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</si>
  <si>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</si>
  <si>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</si>
  <si>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</si>
  <si>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</si>
  <si>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</si>
  <si>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</si>
  <si>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</si>
  <si>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</si>
  <si>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</si>
  <si>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</si>
  <si>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</si>
  <si>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</si>
  <si>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</si>
  <si>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</si>
  <si>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</si>
  <si>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</si>
  <si>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</si>
  <si>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</si>
  <si>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</si>
  <si>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</si>
  <si>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</si>
  <si>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</si>
  <si>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</si>
  <si>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</si>
  <si>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</si>
  <si>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</si>
  <si>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</si>
  <si>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</si>
  <si>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</si>
  <si>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</si>
  <si>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</si>
  <si>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</si>
  <si>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</si>
  <si>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</si>
  <si>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</si>
  <si>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</si>
  <si>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</si>
  <si>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</si>
  <si>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</si>
  <si>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</si>
  <si>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</si>
  <si>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</si>
  <si>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</si>
  <si>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</si>
  <si>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</si>
  <si>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</si>
  <si>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</si>
  <si>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</si>
  <si>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</si>
  <si>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</si>
  <si>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</si>
  <si>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</si>
  <si>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</si>
  <si>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</si>
  <si>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</si>
  <si>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</si>
  <si>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</si>
  <si>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</si>
  <si>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</si>
  <si>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</si>
  <si>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</si>
  <si>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</si>
  <si>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</si>
  <si>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</si>
  <si>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</si>
  <si>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</si>
  <si>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</si>
  <si>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</si>
  <si>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</si>
  <si>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</si>
  <si>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</si>
  <si>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</si>
  <si>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</si>
  <si>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</si>
  <si>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</si>
  <si>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</si>
  <si>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</si>
  <si>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</si>
  <si>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</si>
  <si>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</si>
  <si>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</si>
  <si>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</si>
  <si>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</si>
  <si>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</si>
  <si>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</si>
  <si>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</si>
  <si>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</si>
  <si>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</si>
  <si>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</si>
  <si>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</si>
  <si>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</si>
  <si>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</si>
  <si>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</si>
  <si>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</si>
  <si>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</si>
  <si>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</si>
  <si>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</si>
  <si>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</si>
  <si>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</si>
  <si>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</si>
  <si>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</si>
  <si>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</si>
  <si>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</si>
  <si>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</si>
  <si>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</si>
  <si>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</si>
  <si>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</si>
  <si>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</si>
  <si>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</si>
  <si>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</si>
  <si>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</si>
  <si>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</si>
  <si>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</si>
  <si>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</si>
  <si>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</si>
  <si>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</si>
  <si>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</si>
  <si>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</si>
  <si>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</si>
  <si>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</si>
  <si>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</si>
  <si>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</si>
  <si>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</si>
  <si>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</si>
  <si>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</si>
  <si>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</si>
  <si>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</si>
  <si>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</si>
  <si>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</si>
  <si>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</si>
  <si>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</si>
  <si>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</si>
  <si>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</si>
  <si>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</si>
  <si>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</si>
  <si>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</si>
  <si>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</si>
  <si>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</si>
  <si>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</si>
  <si>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</si>
  <si>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</si>
  <si>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</si>
  <si>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</si>
  <si>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</si>
  <si>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</si>
  <si>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</si>
  <si>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</si>
  <si>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</si>
  <si>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</si>
  <si>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</si>
  <si>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</si>
  <si>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</si>
  <si>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</si>
  <si>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</si>
  <si>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</si>
  <si>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</si>
  <si>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</si>
  <si>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</si>
  <si>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</si>
  <si>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</si>
  <si>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</si>
  <si>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</si>
  <si>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</si>
  <si>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</si>
  <si>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</si>
  <si>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</si>
  <si>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</si>
  <si>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</si>
  <si>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</si>
  <si>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</si>
  <si>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</si>
  <si>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</si>
  <si>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</si>
  <si>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</si>
  <si>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</si>
  <si>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</si>
  <si>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</si>
  <si>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</si>
  <si>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</si>
  <si>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</si>
  <si>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</si>
  <si>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</si>
  <si>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</si>
  <si>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</si>
  <si>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</si>
  <si>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</si>
  <si>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</si>
  <si>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</si>
  <si>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</si>
  <si>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</si>
  <si>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</si>
  <si>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</si>
  <si>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</si>
  <si>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</si>
  <si>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</si>
  <si>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</si>
  <si>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</si>
  <si>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</si>
  <si>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</si>
  <si>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</si>
  <si>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</si>
  <si>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</si>
  <si>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</si>
  <si>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</si>
  <si>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</si>
  <si>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</si>
  <si>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</si>
  <si>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</si>
  <si>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</si>
  <si>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</si>
  <si>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</si>
  <si>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</si>
  <si>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</si>
  <si>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</si>
  <si>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</si>
  <si>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</si>
  <si>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</si>
  <si>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</si>
  <si>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</si>
  <si>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</si>
  <si>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</si>
  <si>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</si>
  <si>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</si>
  <si>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</si>
  <si>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</si>
  <si>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</si>
  <si>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</si>
  <si>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</si>
  <si>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</si>
  <si>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</si>
  <si>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</si>
  <si>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</si>
  <si>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</si>
  <si>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</si>
  <si>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</si>
  <si>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</si>
  <si>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</si>
  <si>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</si>
  <si>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</si>
  <si>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</si>
  <si>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</si>
  <si>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</si>
  <si>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</si>
  <si>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</si>
  <si>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</si>
  <si>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</si>
  <si>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</si>
  <si>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</si>
  <si>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</si>
  <si>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</si>
  <si>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</si>
  <si>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</si>
  <si>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</si>
  <si>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</si>
  <si>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</si>
  <si>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</si>
  <si>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</si>
  <si>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</si>
  <si>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</si>
  <si>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</si>
  <si>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</si>
  <si>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</si>
  <si>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</si>
  <si>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</si>
  <si>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</si>
  <si>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</si>
  <si>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</si>
  <si>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</si>
  <si>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</si>
  <si>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</si>
  <si>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</si>
  <si>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</si>
  <si>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</si>
  <si>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</si>
  <si>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</si>
  <si>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</si>
  <si>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</si>
  <si>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</si>
  <si>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</si>
  <si>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</si>
  <si>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</si>
  <si>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</si>
  <si>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</si>
  <si>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</si>
  <si>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</si>
  <si>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</si>
  <si>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</si>
  <si>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</si>
  <si>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</si>
  <si>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</si>
  <si>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</si>
  <si>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</si>
  <si>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</si>
  <si>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</si>
  <si>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</si>
  <si>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</si>
  <si>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</si>
  <si>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</si>
  <si>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</si>
  <si>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</si>
  <si>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</si>
  <si>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</si>
  <si>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</si>
  <si>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</si>
  <si>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</si>
  <si>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</si>
  <si>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</si>
  <si>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</si>
  <si>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</si>
  <si>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</si>
  <si>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</si>
  <si>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</si>
  <si>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</si>
  <si>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</si>
  <si>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</si>
  <si>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</si>
  <si>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</si>
  <si>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</si>
  <si>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</si>
  <si>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</si>
  <si>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</si>
  <si>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</si>
  <si>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</si>
  <si>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</si>
  <si>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</si>
  <si>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</si>
  <si>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</si>
  <si>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</si>
  <si>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</si>
  <si>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</si>
  <si>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</si>
  <si>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</si>
  <si>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</si>
  <si>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</si>
  <si>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</si>
  <si>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</si>
  <si>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</si>
  <si>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</si>
  <si>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</si>
  <si>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</si>
  <si>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</si>
  <si>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</si>
  <si>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</si>
  <si>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</si>
  <si>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</si>
  <si>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</si>
  <si>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</si>
  <si>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</si>
  <si>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</si>
  <si>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</si>
  <si>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</si>
  <si>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</si>
  <si>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</si>
  <si>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</si>
  <si>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</si>
  <si>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</si>
  <si>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</si>
  <si>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</si>
  <si>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</si>
  <si>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</si>
  <si>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</si>
  <si>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</si>
  <si>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</si>
  <si>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</si>
  <si>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</si>
  <si>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</si>
  <si>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</si>
  <si>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</si>
  <si>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</si>
  <si>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</si>
  <si>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</si>
  <si>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</si>
  <si>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</si>
  <si>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</si>
  <si>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</si>
  <si>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</si>
  <si>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</si>
  <si>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</si>
  <si>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</si>
  <si>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</si>
  <si>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</si>
  <si>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</si>
  <si>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</si>
  <si>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</si>
  <si>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</si>
  <si>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</si>
  <si>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</si>
  <si>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</si>
  <si>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</si>
  <si>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</si>
  <si>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</si>
  <si>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</si>
  <si>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</si>
  <si>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</si>
  <si>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</si>
  <si>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</si>
  <si>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</si>
  <si>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</si>
  <si>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</si>
  <si>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</si>
  <si>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</si>
  <si>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</si>
  <si>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</si>
  <si>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</si>
  <si>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</si>
  <si>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</si>
  <si>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</si>
  <si>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</si>
  <si>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</si>
  <si>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</si>
  <si>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</si>
  <si>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</si>
  <si>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</si>
  <si>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</si>
  <si>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</si>
  <si>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</si>
  <si>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</si>
  <si>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</si>
  <si>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</si>
  <si>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</si>
  <si>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</si>
  <si>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</si>
  <si>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</si>
  <si>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</si>
  <si>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</si>
  <si>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</si>
  <si>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</si>
  <si>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</si>
  <si>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</si>
  <si>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</si>
  <si>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</si>
  <si>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</si>
  <si>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</si>
  <si>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</si>
  <si>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</si>
  <si>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</si>
  <si>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</si>
  <si>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</si>
  <si>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</si>
  <si>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</si>
  <si>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</si>
  <si>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</si>
  <si>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</si>
  <si>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</si>
  <si>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</si>
  <si>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</si>
  <si>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</si>
  <si>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</si>
  <si>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</si>
  <si>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</si>
  <si>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</si>
  <si>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</si>
  <si>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</si>
  <si>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</si>
  <si>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</si>
  <si>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</si>
  <si>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</si>
  <si>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</si>
  <si>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</si>
  <si>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</si>
  <si>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</si>
  <si>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</si>
  <si>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</si>
  <si>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</si>
  <si>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</si>
  <si>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</si>
  <si>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</si>
  <si>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</si>
  <si>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</si>
  <si>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</si>
  <si>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</si>
  <si>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</si>
  <si>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</si>
  <si>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</si>
  <si>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</si>
  <si>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</si>
  <si>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</si>
  <si>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</si>
  <si>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</si>
  <si>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</si>
  <si>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</si>
  <si>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</si>
  <si>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</si>
  <si>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</si>
  <si>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</si>
  <si>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</si>
  <si>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</si>
  <si>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</si>
  <si>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</si>
  <si>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</si>
  <si>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</si>
  <si>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</si>
  <si>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</si>
  <si>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</si>
  <si>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</si>
  <si>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</si>
  <si>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</si>
  <si>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</si>
  <si>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</si>
  <si>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</si>
  <si>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</si>
  <si>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</si>
  <si>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</si>
  <si>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</si>
  <si>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</si>
  <si>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</si>
  <si>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</si>
  <si>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</si>
  <si>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</si>
  <si>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</si>
  <si>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</si>
  <si>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</si>
  <si>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</si>
  <si>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</si>
  <si>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</si>
  <si>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</si>
  <si>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</si>
  <si>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</si>
  <si>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</si>
  <si>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</si>
  <si>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</si>
  <si>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</si>
  <si>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</si>
  <si>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</si>
  <si>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</si>
  <si>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</si>
  <si>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</si>
  <si>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</si>
  <si>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</si>
  <si>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</si>
  <si>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</si>
  <si>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</si>
  <si>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</si>
  <si>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</si>
  <si>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</si>
  <si>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</si>
  <si>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</si>
  <si>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</si>
  <si>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</si>
  <si>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</si>
  <si>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</si>
  <si>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</si>
  <si>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</si>
  <si>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</si>
  <si>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</si>
  <si>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</si>
  <si>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</si>
  <si>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</si>
  <si>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</si>
  <si>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</si>
  <si>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</si>
  <si>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</si>
  <si>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</si>
  <si>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</si>
  <si>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</si>
  <si>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</si>
  <si>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</si>
  <si>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</si>
  <si>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</si>
  <si>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</si>
  <si>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</si>
  <si>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</si>
  <si>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</si>
  <si>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</si>
  <si>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</si>
  <si>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</si>
  <si>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</si>
  <si>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</si>
  <si>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</si>
  <si>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</si>
  <si>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</si>
  <si>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</si>
  <si>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</si>
  <si>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</si>
  <si>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</si>
  <si>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</si>
  <si>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</si>
  <si>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</si>
  <si>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</si>
  <si>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</si>
  <si>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</si>
  <si>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</si>
  <si>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</si>
  <si>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</si>
  <si>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</si>
  <si>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</si>
  <si>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</si>
  <si>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</si>
  <si>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</si>
  <si>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</si>
  <si>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</si>
  <si>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</si>
  <si>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</si>
  <si>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</si>
  <si>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</si>
  <si>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</si>
  <si>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</si>
  <si>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</si>
  <si>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</si>
  <si>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</si>
  <si>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</si>
  <si>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</si>
  <si>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</si>
  <si>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</si>
  <si>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</si>
  <si>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</si>
  <si>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</si>
  <si>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</si>
  <si>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</si>
  <si>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</si>
  <si>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</si>
  <si>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</si>
  <si>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</si>
  <si>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</si>
  <si>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</si>
  <si>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</si>
  <si>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</si>
  <si>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</si>
  <si>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</si>
  <si>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</si>
  <si>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</si>
  <si>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</si>
  <si>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</si>
  <si>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</si>
  <si>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</si>
  <si>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</si>
  <si>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</si>
  <si>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</si>
  <si>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</si>
  <si>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</si>
  <si>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</si>
  <si>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</si>
  <si>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</si>
  <si>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</si>
  <si>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</si>
  <si>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</si>
  <si>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</si>
  <si>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</si>
  <si>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</si>
  <si>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</si>
  <si>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</si>
  <si>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</si>
  <si>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</si>
  <si>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</si>
  <si>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</si>
  <si>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</si>
  <si>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</si>
  <si>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</si>
  <si>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</si>
  <si>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</si>
  <si>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</si>
  <si>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</si>
  <si>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</si>
  <si>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</si>
  <si>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</si>
  <si>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</si>
  <si>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</si>
  <si>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</si>
  <si>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</si>
  <si>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</si>
  <si>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</si>
  <si>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</si>
  <si>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</si>
  <si>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</si>
  <si>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</si>
  <si>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</si>
  <si>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</si>
  <si>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</si>
  <si>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</si>
  <si>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</si>
  <si>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</si>
  <si>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</si>
  <si>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</si>
  <si>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</si>
  <si>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</si>
  <si>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</si>
  <si>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</si>
  <si>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</si>
  <si>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</si>
  <si>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</si>
  <si>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</si>
  <si>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</si>
  <si>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</si>
  <si>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</si>
  <si>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</si>
  <si>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</si>
  <si>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</si>
  <si>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</si>
  <si>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</si>
  <si>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</si>
  <si>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</si>
  <si>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</si>
  <si>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</si>
  <si>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</si>
  <si>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</si>
  <si>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</si>
  <si>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</si>
  <si>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</si>
  <si>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</si>
  <si>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</si>
  <si>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</si>
  <si>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</si>
  <si>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</si>
  <si>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</si>
  <si>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</si>
  <si>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</si>
  <si>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</si>
  <si>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</si>
  <si>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</si>
  <si>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</si>
  <si>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</si>
  <si>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</si>
  <si>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</si>
  <si>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</si>
  <si>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</si>
  <si>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</si>
  <si>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</si>
  <si>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</si>
  <si>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</si>
  <si>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</si>
  <si>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</si>
  <si>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</si>
  <si>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</si>
  <si>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</si>
  <si>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</si>
  <si>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</si>
  <si>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</si>
  <si>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</si>
  <si>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</si>
  <si>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</si>
  <si>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</si>
  <si>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</si>
  <si>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</si>
  <si>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</si>
  <si>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</si>
  <si>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</si>
  <si>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</si>
  <si>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</si>
  <si>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</si>
  <si>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</si>
  <si>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</si>
  <si>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</si>
  <si>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</si>
  <si>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</si>
  <si>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</si>
  <si>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</si>
  <si>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</si>
  <si>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</si>
  <si>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</si>
  <si>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</si>
  <si>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</si>
  <si>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</si>
  <si>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</si>
  <si>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</si>
  <si>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</si>
  <si>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</si>
  <si>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</si>
  <si>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</si>
  <si>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</si>
  <si>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</si>
  <si>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</si>
  <si>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</si>
  <si>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</si>
  <si>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</si>
  <si>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</si>
  <si>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</si>
  <si>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</si>
  <si>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</si>
  <si>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</si>
  <si>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</si>
  <si>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</si>
  <si>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</si>
  <si>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</si>
  <si>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</si>
  <si>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</si>
  <si>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</si>
  <si>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</si>
  <si>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</si>
  <si>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</si>
  <si>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</si>
  <si>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</si>
  <si>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</si>
  <si>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</si>
  <si>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</si>
  <si>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</si>
  <si>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</si>
  <si>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</si>
  <si>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</si>
  <si>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</si>
  <si>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</si>
  <si>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</si>
  <si>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</si>
  <si>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</si>
  <si>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</si>
  <si>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</si>
  <si>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</si>
  <si>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</si>
  <si>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</si>
  <si>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</si>
  <si>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</si>
  <si>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</si>
  <si>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</si>
  <si>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</si>
  <si>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</si>
  <si>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</si>
  <si>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</si>
  <si>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</si>
  <si>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</si>
  <si>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</si>
  <si>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</si>
  <si>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</si>
  <si>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</si>
  <si>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</si>
  <si>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</si>
  <si>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</si>
  <si>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</si>
  <si>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</si>
  <si>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</si>
  <si>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</si>
  <si>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</si>
  <si>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</si>
  <si>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</si>
  <si>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</si>
  <si>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</si>
  <si>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</si>
  <si>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</si>
  <si>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</si>
  <si>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</si>
  <si>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</si>
  <si>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</si>
  <si>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</si>
  <si>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</si>
  <si>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</si>
  <si>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</si>
  <si>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</si>
  <si>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</si>
  <si>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</si>
  <si>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</si>
  <si>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</si>
  <si>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</si>
  <si>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</si>
  <si>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</si>
  <si>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</si>
  <si>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</si>
  <si>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</si>
  <si>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</si>
  <si>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</si>
  <si>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</si>
  <si>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</si>
  <si>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</si>
  <si>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</si>
  <si>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</si>
  <si>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</si>
  <si>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</si>
  <si>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</si>
  <si>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</si>
  <si>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</si>
  <si>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</si>
  <si>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</si>
  <si>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</si>
  <si>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</si>
  <si>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</si>
  <si>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</si>
  <si>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</si>
  <si>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</si>
  <si>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</si>
  <si>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</si>
  <si>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</si>
  <si>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</si>
  <si>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</si>
  <si>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</si>
  <si>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</si>
  <si>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</si>
  <si>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</si>
  <si>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</si>
  <si>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</si>
  <si>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</si>
  <si>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</si>
  <si>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</si>
  <si>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</si>
  <si>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</si>
  <si>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</si>
  <si>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</si>
  <si>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</si>
  <si>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</si>
  <si>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</si>
  <si>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</si>
  <si>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</si>
  <si>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</si>
  <si>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</si>
  <si>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</si>
  <si>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</si>
  <si>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</si>
  <si>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</si>
  <si>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</si>
  <si>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</si>
  <si>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</si>
  <si>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</si>
  <si>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</si>
  <si>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</si>
  <si>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</si>
  <si>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</si>
  <si>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</si>
  <si>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</si>
  <si>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</si>
  <si>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</si>
  <si>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</si>
  <si>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</si>
  <si>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</si>
  <si>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</si>
  <si>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</si>
  <si>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</si>
  <si>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</si>
  <si>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</si>
  <si>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</si>
  <si>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</si>
  <si>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</si>
  <si>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</si>
  <si>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</si>
  <si>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</si>
  <si>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</si>
  <si>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</si>
  <si>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</si>
  <si>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</si>
  <si>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</si>
  <si>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</si>
  <si>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</si>
  <si>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</si>
  <si>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</si>
  <si>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</si>
  <si>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</si>
  <si>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</si>
  <si>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</si>
  <si>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</si>
  <si>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</si>
  <si>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</si>
  <si>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</si>
  <si>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</si>
  <si>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</si>
  <si>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</si>
  <si>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</si>
  <si>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</si>
  <si>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</si>
  <si>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</si>
  <si>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</si>
  <si>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</si>
  <si>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</si>
  <si>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</si>
  <si>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</si>
  <si>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</si>
  <si>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</si>
  <si>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</si>
  <si>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</si>
  <si>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</si>
  <si>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</si>
  <si>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</si>
  <si>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</si>
  <si>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</si>
  <si>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</si>
  <si>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</si>
  <si>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</si>
  <si>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</si>
  <si>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</si>
  <si>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</si>
  <si>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</si>
  <si>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</si>
  <si>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</si>
  <si>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</si>
  <si>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</si>
  <si>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</si>
  <si>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</si>
  <si>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</si>
  <si>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</si>
  <si>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</si>
  <si>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</si>
  <si>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</si>
  <si>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</si>
  <si>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</si>
  <si>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</si>
  <si>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</si>
  <si>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</si>
  <si>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</si>
  <si>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</si>
  <si>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</si>
  <si>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</si>
  <si>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</si>
  <si>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</si>
  <si>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</si>
  <si>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</si>
  <si>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</si>
  <si>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</si>
  <si>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</si>
  <si>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</si>
  <si>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</si>
  <si>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</si>
  <si>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</si>
  <si>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</si>
  <si>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</si>
  <si>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</si>
  <si>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</si>
  <si>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</si>
  <si>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</si>
  <si>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</si>
  <si>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</si>
  <si>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</si>
  <si>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</si>
  <si>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</si>
  <si>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</si>
  <si>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</si>
  <si>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</si>
  <si>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</si>
  <si>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</si>
  <si>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</si>
  <si>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</si>
  <si>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</si>
  <si>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</si>
  <si>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</si>
  <si>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</si>
  <si>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</si>
  <si>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</si>
  <si>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</si>
  <si>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</si>
  <si>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</si>
  <si>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</si>
  <si>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</si>
  <si>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</si>
  <si>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</si>
  <si>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</si>
  <si>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</si>
  <si>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</si>
  <si>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</si>
  <si>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</si>
  <si>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</si>
  <si>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</si>
  <si>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</si>
  <si>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</si>
  <si>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</si>
  <si>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</si>
  <si>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</si>
  <si>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</si>
  <si>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</si>
  <si>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</si>
  <si>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</si>
  <si>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</si>
  <si>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</si>
  <si>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</si>
  <si>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</si>
  <si>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</si>
  <si>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</si>
  <si>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</si>
  <si>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</si>
  <si>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</si>
  <si>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</si>
  <si>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</si>
  <si>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</si>
  <si>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</si>
  <si>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</si>
  <si>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</si>
  <si>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</si>
  <si>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</si>
  <si>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</si>
  <si>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</si>
  <si>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</si>
  <si>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</si>
  <si>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</si>
  <si>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</si>
  <si>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</si>
  <si>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</si>
  <si>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</si>
  <si>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</si>
  <si>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</si>
  <si>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</si>
  <si>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</si>
  <si>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</si>
  <si>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</si>
  <si>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</si>
  <si>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</si>
  <si>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</si>
  <si>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</si>
  <si>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</si>
  <si>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</si>
  <si>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</si>
  <si>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</si>
  <si>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</si>
  <si>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</si>
  <si>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</si>
  <si>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</si>
  <si>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</si>
  <si>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</si>
  <si>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</si>
  <si>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</si>
  <si>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</si>
  <si>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</si>
  <si>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</si>
  <si>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</si>
  <si>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</si>
  <si>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</si>
  <si>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</si>
  <si>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</si>
  <si>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</si>
  <si>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</si>
  <si>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</si>
  <si>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</si>
  <si>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</si>
  <si>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</si>
  <si>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</si>
  <si>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</si>
  <si>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</si>
  <si>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</si>
  <si>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</si>
  <si>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</si>
  <si>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</si>
  <si>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</si>
  <si>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</si>
  <si>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</si>
  <si>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</si>
  <si>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</si>
  <si>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</si>
  <si>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</si>
  <si>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</si>
  <si>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</si>
  <si>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</si>
  <si>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</si>
  <si>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</si>
  <si>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</si>
  <si>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</si>
  <si>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</si>
  <si>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</si>
  <si>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</si>
  <si>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</si>
  <si>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</si>
  <si>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</si>
  <si>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</si>
  <si>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</si>
  <si>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</si>
  <si>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</si>
  <si>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</si>
  <si>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</si>
  <si>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</si>
  <si>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</si>
  <si>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</si>
  <si>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</si>
  <si>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</si>
  <si>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</si>
  <si>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</si>
  <si>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</si>
  <si>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</si>
  <si>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</si>
  <si>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</si>
  <si>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</si>
  <si>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</si>
  <si>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</si>
  <si>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</si>
  <si>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</si>
  <si>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</si>
  <si>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</si>
  <si>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</si>
  <si>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</si>
  <si>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</si>
  <si>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</si>
  <si>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</si>
  <si>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</si>
  <si>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</si>
  <si>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</si>
  <si>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</si>
  <si>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</si>
  <si>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</si>
  <si>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</si>
  <si>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</si>
  <si>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</si>
  <si>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</si>
  <si>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</si>
  <si>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</si>
  <si>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</si>
  <si>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</si>
  <si>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</si>
  <si>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</si>
  <si>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</si>
  <si>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</si>
  <si>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</si>
  <si>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</si>
  <si>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</si>
  <si>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</si>
  <si>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</si>
  <si>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</si>
  <si>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</si>
  <si>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</si>
  <si>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</si>
  <si>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</si>
  <si>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</si>
  <si>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</si>
  <si>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</si>
  <si>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</si>
  <si>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</si>
  <si>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</si>
  <si>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</si>
  <si>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</si>
  <si>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</si>
  <si>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</si>
  <si>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</si>
  <si>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</si>
  <si>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</si>
  <si>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</si>
  <si>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</si>
  <si>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</si>
  <si>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</si>
  <si>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</si>
  <si>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</si>
  <si>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</si>
  <si>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</si>
  <si>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</si>
  <si>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</si>
  <si>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</si>
  <si>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</si>
  <si>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</si>
  <si>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</si>
  <si>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</si>
  <si>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</si>
  <si>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</si>
  <si>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</si>
  <si>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</si>
  <si>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</si>
  <si>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</si>
  <si>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</si>
  <si>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</si>
  <si>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</si>
  <si>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</si>
  <si>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</si>
  <si>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</si>
  <si>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</si>
  <si>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</si>
  <si>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</si>
  <si>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</si>
  <si>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</si>
  <si>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</si>
  <si>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</si>
  <si>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</si>
  <si>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</si>
  <si>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</si>
  <si>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</si>
  <si>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</si>
  <si>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</si>
  <si>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</si>
  <si>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</si>
  <si>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</si>
  <si>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</si>
  <si>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</si>
  <si>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</si>
  <si>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</si>
  <si>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</si>
  <si>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</si>
  <si>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</si>
  <si>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</si>
  <si>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</si>
  <si>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</si>
  <si>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</si>
  <si>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</si>
  <si>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</si>
  <si>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</si>
  <si>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</si>
  <si>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</si>
  <si>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</si>
  <si>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</si>
  <si>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</si>
  <si>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</si>
  <si>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</si>
  <si>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</si>
  <si>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</si>
  <si>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</si>
  <si>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</si>
  <si>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</si>
  <si>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</si>
  <si>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</si>
  <si>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</si>
  <si>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</si>
  <si>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</si>
  <si>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</si>
  <si>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</si>
  <si>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</si>
  <si>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</si>
  <si>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</si>
  <si>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</si>
  <si>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</si>
  <si>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</si>
  <si>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</si>
  <si>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</si>
  <si>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</si>
  <si>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</si>
  <si>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</si>
  <si>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</si>
  <si>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</si>
  <si>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</si>
  <si>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</si>
  <si>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</si>
  <si>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</si>
  <si>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</si>
  <si>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</si>
  <si>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</si>
  <si>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</si>
  <si>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</si>
  <si>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</si>
  <si>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</si>
  <si>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</si>
  <si>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</si>
  <si>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</si>
  <si>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</si>
  <si>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</si>
  <si>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</si>
  <si>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</si>
  <si>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</si>
  <si>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</si>
  <si>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</si>
  <si>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</si>
  <si>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</si>
  <si>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</si>
  <si>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</si>
  <si>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</si>
  <si>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</si>
  <si>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</si>
  <si>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</si>
  <si>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</si>
  <si>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</si>
  <si>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</si>
  <si>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</si>
  <si>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</si>
  <si>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</si>
  <si>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</si>
  <si>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</si>
  <si>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</si>
  <si>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</si>
  <si>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</si>
  <si>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</si>
  <si>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</si>
  <si>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</si>
  <si>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</si>
  <si>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</si>
  <si>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</si>
  <si>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</si>
  <si>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</si>
  <si>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</si>
  <si>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</si>
  <si>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</si>
  <si>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</si>
  <si>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</si>
  <si>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</si>
  <si>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</si>
  <si>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</si>
  <si>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</si>
  <si>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</si>
  <si>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</si>
  <si>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</si>
  <si>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</si>
  <si>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</si>
  <si>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</si>
  <si>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</si>
  <si>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</si>
  <si>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</si>
  <si>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</si>
  <si>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</si>
  <si>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</si>
  <si>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</si>
  <si>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</si>
  <si>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</si>
  <si>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</si>
  <si>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</si>
  <si>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</si>
  <si>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</si>
  <si>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</si>
  <si>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</si>
  <si>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</si>
  <si>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</si>
  <si>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</si>
  <si>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</si>
  <si>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</si>
  <si>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</si>
  <si>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</si>
  <si>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</si>
  <si>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</si>
  <si>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</si>
  <si>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</si>
  <si>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</si>
  <si>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</si>
  <si>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</si>
  <si>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</si>
  <si>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</si>
  <si>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</si>
  <si>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</si>
  <si>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</si>
  <si>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</si>
  <si>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</si>
  <si>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</si>
  <si>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</si>
  <si>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</si>
  <si>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</si>
  <si>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</si>
  <si>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</si>
  <si>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</si>
  <si>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</si>
  <si>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</si>
  <si>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</si>
  <si>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</si>
  <si>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</si>
  <si>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</si>
  <si>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</si>
  <si>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</si>
  <si>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</si>
  <si>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</si>
  <si>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</si>
  <si>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</si>
  <si>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</si>
  <si>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</si>
  <si>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</si>
  <si>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</si>
  <si>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</si>
  <si>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</si>
  <si>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</si>
  <si>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</si>
  <si>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</si>
  <si>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</si>
  <si>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</si>
  <si>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</si>
  <si>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</si>
  <si>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</si>
  <si>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</si>
  <si>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</si>
  <si>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</si>
  <si>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</si>
  <si>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</si>
  <si>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</si>
  <si>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</si>
  <si>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</si>
  <si>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</si>
  <si>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</si>
  <si>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</si>
  <si>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</si>
  <si>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</si>
  <si>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</si>
  <si>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</si>
  <si>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</si>
  <si>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</si>
  <si>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</si>
  <si>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</si>
  <si>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</si>
  <si>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</si>
  <si>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</si>
  <si>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</si>
  <si>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</si>
  <si>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</si>
  <si>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</si>
  <si>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</si>
  <si>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</si>
  <si>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</si>
  <si>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</si>
  <si>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</si>
  <si>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</si>
  <si>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</si>
  <si>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</si>
  <si>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</si>
  <si>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</si>
  <si>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</si>
  <si>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</si>
  <si>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</si>
  <si>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</si>
  <si>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</si>
  <si>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</si>
  <si>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</si>
  <si>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</si>
  <si>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</si>
  <si>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</si>
  <si>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</si>
  <si>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</si>
  <si>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</si>
  <si>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</si>
  <si>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</si>
  <si>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</si>
  <si>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</si>
  <si>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</si>
  <si>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</si>
  <si>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</si>
  <si>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</si>
  <si>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</si>
  <si>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</si>
  <si>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</si>
  <si>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</si>
  <si>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</si>
  <si>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</si>
  <si>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</si>
  <si>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</si>
  <si>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</si>
  <si>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</si>
  <si>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</si>
  <si>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</si>
  <si>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</si>
  <si>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</si>
  <si>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</si>
  <si>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</si>
  <si>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</si>
  <si>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</si>
  <si>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</si>
  <si>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</si>
  <si>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</si>
  <si>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</si>
  <si>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</si>
  <si>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</si>
  <si>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</si>
  <si>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</si>
  <si>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</si>
  <si>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</si>
  <si>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</si>
  <si>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</si>
  <si>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</si>
  <si>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</si>
  <si>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</si>
  <si>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</si>
  <si>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</si>
  <si>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</si>
  <si>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</si>
  <si>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</si>
  <si>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</si>
  <si>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</si>
  <si>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</si>
  <si>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</si>
  <si>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</si>
  <si>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</si>
  <si>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</si>
  <si>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</si>
  <si>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</si>
  <si>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</si>
  <si>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</si>
  <si>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</si>
  <si>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</si>
  <si>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</si>
  <si>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</si>
  <si>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</si>
  <si>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</si>
  <si>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</si>
  <si>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</si>
  <si>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</si>
  <si>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</si>
  <si>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</si>
  <si>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</si>
  <si>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</si>
  <si>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</si>
  <si>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</si>
  <si>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</si>
  <si>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</si>
  <si>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</si>
  <si>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</si>
  <si>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</si>
  <si>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</si>
  <si>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</si>
  <si>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</si>
  <si>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</si>
  <si>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</si>
  <si>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</si>
  <si>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</si>
  <si>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</si>
  <si>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</si>
  <si>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</si>
  <si>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</si>
  <si>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</si>
  <si>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</si>
  <si>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</si>
  <si>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</si>
  <si>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</si>
  <si>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</si>
  <si>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</si>
  <si>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</si>
  <si>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</si>
  <si>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</si>
  <si>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</si>
  <si>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</si>
  <si>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</si>
  <si>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</si>
  <si>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</si>
  <si>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</si>
  <si>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</si>
  <si>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</si>
  <si>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</si>
  <si>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</si>
  <si>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</si>
  <si>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</si>
  <si>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</si>
  <si>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</si>
  <si>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</si>
  <si>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</si>
  <si>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</si>
  <si>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</si>
  <si>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</si>
  <si>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</si>
  <si>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</si>
  <si>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</si>
  <si>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</si>
  <si>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</si>
  <si>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</si>
  <si>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</si>
  <si>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</si>
  <si>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</si>
  <si>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</si>
  <si>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</si>
  <si>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</si>
  <si>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</si>
  <si>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</si>
  <si>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</si>
  <si>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</si>
  <si>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</si>
  <si>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</si>
  <si>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</si>
  <si>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</si>
  <si>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</si>
  <si>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</si>
  <si>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</si>
  <si>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</si>
  <si>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</si>
  <si>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</si>
  <si>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</si>
  <si>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</si>
  <si>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</si>
  <si>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</si>
  <si>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</si>
  <si>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</si>
  <si>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</si>
  <si>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</si>
  <si>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</si>
  <si>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</si>
  <si>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</si>
  <si>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</si>
  <si>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</si>
  <si>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</si>
  <si>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</si>
  <si>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</si>
  <si>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</si>
  <si>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</si>
  <si>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</si>
  <si>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</si>
  <si>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</si>
  <si>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</si>
  <si>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</si>
  <si>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</si>
  <si>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</si>
  <si>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</si>
  <si>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</si>
  <si>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</si>
  <si>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</si>
  <si>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</si>
  <si>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</si>
  <si>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</si>
  <si>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</si>
  <si>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</si>
  <si>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</si>
  <si>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</si>
  <si>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</si>
  <si>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</si>
  <si>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</si>
  <si>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</si>
  <si>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</si>
  <si>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</si>
  <si>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</si>
  <si>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</si>
  <si>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</si>
  <si>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</si>
  <si>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</si>
  <si>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</si>
  <si>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</si>
  <si>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</si>
  <si>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</si>
  <si>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</si>
  <si>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</si>
  <si>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</si>
  <si>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</si>
  <si>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</si>
  <si>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</si>
  <si>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</si>
  <si>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</si>
  <si>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</si>
  <si>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</si>
  <si>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</si>
  <si>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</si>
  <si>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</si>
  <si>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</si>
  <si>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</si>
  <si>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</si>
  <si>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</si>
  <si>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</si>
  <si>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</si>
  <si>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</si>
  <si>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</si>
  <si>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</si>
  <si>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</si>
  <si>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</si>
  <si>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</si>
  <si>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</si>
  <si>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</si>
  <si>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</si>
  <si>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</si>
  <si>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</si>
  <si>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</si>
  <si>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</si>
  <si>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</si>
  <si>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</si>
  <si>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</si>
  <si>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</si>
  <si>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</si>
  <si>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</si>
  <si>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</si>
  <si>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</si>
  <si>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</si>
  <si>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</si>
  <si>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</si>
  <si>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</si>
  <si>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</si>
  <si>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</si>
  <si>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</si>
  <si>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</si>
  <si>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</si>
  <si>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</si>
  <si>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</si>
  <si>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</si>
  <si>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</si>
  <si>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</si>
  <si>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</si>
  <si>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</si>
  <si>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</si>
  <si>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</si>
  <si>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</si>
  <si>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</si>
  <si>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</si>
  <si>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</si>
  <si>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</si>
  <si>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</si>
  <si>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</si>
  <si>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</si>
  <si>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</si>
  <si>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</si>
  <si>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</si>
  <si>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</si>
  <si>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</si>
  <si>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</si>
  <si>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</si>
  <si>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</si>
  <si>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</si>
  <si>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</si>
  <si>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</si>
  <si>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</si>
  <si>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</si>
  <si>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</si>
  <si>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</si>
  <si>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</si>
  <si>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</si>
  <si>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</si>
  <si>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</si>
  <si>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</si>
  <si>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</si>
  <si>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</si>
  <si>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</si>
  <si>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</si>
  <si>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</si>
  <si>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</si>
  <si>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</si>
  <si>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</si>
  <si>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</si>
  <si>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</si>
  <si>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</si>
  <si>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</si>
  <si>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</si>
  <si>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</si>
  <si>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</si>
  <si>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</si>
  <si>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</si>
  <si>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</si>
  <si>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</si>
  <si>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</si>
  <si>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</si>
  <si>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</si>
  <si>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</si>
  <si>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</si>
  <si>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</si>
  <si>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</si>
  <si>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</si>
  <si>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</si>
  <si>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</si>
  <si>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</si>
  <si>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</si>
  <si>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</si>
  <si>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</si>
  <si>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</si>
  <si>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</si>
  <si>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</si>
  <si>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</si>
  <si>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</si>
  <si>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</si>
  <si>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</si>
  <si>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</si>
  <si>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</si>
  <si>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</si>
  <si>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</si>
  <si>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</si>
  <si>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</si>
  <si>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</si>
  <si>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</si>
  <si>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</si>
  <si>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</si>
  <si>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</si>
  <si>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</si>
  <si>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</si>
  <si>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</si>
  <si>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</si>
  <si>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</si>
  <si>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</si>
  <si>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</si>
  <si>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</si>
  <si>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</si>
  <si>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</si>
  <si>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</si>
  <si>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</si>
  <si>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</si>
  <si>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</si>
  <si>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</si>
  <si>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</si>
  <si>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</si>
  <si>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</si>
  <si>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</si>
  <si>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</si>
  <si>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</si>
  <si>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</si>
  <si>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</si>
  <si>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</si>
  <si>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</si>
  <si>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</si>
  <si>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</si>
  <si>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</si>
  <si>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</si>
  <si>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</si>
  <si>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</si>
  <si>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</si>
  <si>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</si>
  <si>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</si>
  <si>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</si>
  <si>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</si>
  <si>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</si>
  <si>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</si>
  <si>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</si>
  <si>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</si>
  <si>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</si>
  <si>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</si>
  <si>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</si>
  <si>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</si>
  <si>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</si>
  <si>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</si>
  <si>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</si>
  <si>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</si>
  <si>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</si>
  <si>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</si>
  <si>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</si>
  <si>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</si>
  <si>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</si>
  <si>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</si>
  <si>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</si>
  <si>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</si>
  <si>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</si>
  <si>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</si>
  <si>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</si>
  <si>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</si>
  <si>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</si>
  <si>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</si>
  <si>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</si>
  <si>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</si>
  <si>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</si>
  <si>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</si>
  <si>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</si>
  <si>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</si>
  <si>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</si>
  <si>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</si>
  <si>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</si>
  <si>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</si>
  <si>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</si>
  <si>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</si>
  <si>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</si>
  <si>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</si>
  <si>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</si>
  <si>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</si>
  <si>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</si>
  <si>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</si>
  <si>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</si>
  <si>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</si>
  <si>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</si>
  <si>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</si>
  <si>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</si>
  <si>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</si>
  <si>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</si>
  <si>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</si>
  <si>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</si>
  <si>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</si>
  <si>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</si>
  <si>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</si>
  <si>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</si>
  <si>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</si>
  <si>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</si>
  <si>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</si>
  <si>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</si>
  <si>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</si>
  <si>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</si>
  <si>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</si>
  <si>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</si>
  <si>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</si>
  <si>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</si>
  <si>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</si>
  <si>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</si>
  <si>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</si>
  <si>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</si>
  <si>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</si>
  <si>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</si>
  <si>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</si>
  <si>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</si>
  <si>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</si>
  <si>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</si>
  <si>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</si>
  <si>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</si>
  <si>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</si>
  <si>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</si>
  <si>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</si>
  <si>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</si>
  <si>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</si>
  <si>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</si>
  <si>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</si>
  <si>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</si>
  <si>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</si>
  <si>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</si>
  <si>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</si>
  <si>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</si>
  <si>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</si>
  <si>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</si>
  <si>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</si>
  <si>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</si>
  <si>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</si>
  <si>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</si>
  <si>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</si>
  <si>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</si>
  <si>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</si>
  <si>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</si>
  <si>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</si>
  <si>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</si>
  <si>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</si>
  <si>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</si>
  <si>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</si>
  <si>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</si>
  <si>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</si>
  <si>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</si>
  <si>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</si>
  <si>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</si>
  <si>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</si>
  <si>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</si>
  <si>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</si>
  <si>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</si>
  <si>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</si>
  <si>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</si>
  <si>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</si>
  <si>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</si>
  <si>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</si>
  <si>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</si>
  <si>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</si>
  <si>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</si>
  <si>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</si>
  <si>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</si>
  <si>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</si>
  <si>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</si>
  <si>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</si>
  <si>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</si>
  <si>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</si>
  <si>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</si>
  <si>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</si>
  <si>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</si>
  <si>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</si>
  <si>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</si>
  <si>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</si>
  <si>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</si>
  <si>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</si>
  <si>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</si>
  <si>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</si>
  <si>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</si>
  <si>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</si>
  <si>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</si>
  <si>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</si>
  <si>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</si>
  <si>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</si>
  <si>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</si>
  <si>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</si>
  <si>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</si>
  <si>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</si>
  <si>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</si>
  <si>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</si>
  <si>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</si>
  <si>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</si>
  <si>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</si>
  <si>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</si>
  <si>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</si>
  <si>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</si>
  <si>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</si>
  <si>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</si>
  <si>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</si>
  <si>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</si>
  <si>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</si>
  <si>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</si>
  <si>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</si>
  <si>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</si>
  <si>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</si>
  <si>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</si>
  <si>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</si>
  <si>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</si>
  <si>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</si>
  <si>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</si>
  <si>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</si>
  <si>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</si>
  <si>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</si>
  <si>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</si>
  <si>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</si>
  <si>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</si>
  <si>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</si>
  <si>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</si>
  <si>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</si>
  <si>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</si>
  <si>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</si>
  <si>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</si>
  <si>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</si>
  <si>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</si>
  <si>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</si>
  <si>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</si>
  <si>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</si>
  <si>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</si>
  <si>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</si>
  <si>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</si>
  <si>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</si>
  <si>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</si>
  <si>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</si>
  <si>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</si>
  <si>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</si>
  <si>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</si>
  <si>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</si>
  <si>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</si>
  <si>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</si>
  <si>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</si>
  <si>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</si>
  <si>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</si>
  <si>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</si>
  <si>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</si>
  <si>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</si>
  <si>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</si>
  <si>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</si>
  <si>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</si>
  <si>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</si>
  <si>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</si>
  <si>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</si>
  <si>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</si>
  <si>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</si>
  <si>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</si>
  <si>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</si>
  <si>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</si>
  <si>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</si>
  <si>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</si>
  <si>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</si>
  <si>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</si>
  <si>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</si>
  <si>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</si>
  <si>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</si>
  <si>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</si>
  <si>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</si>
  <si>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</si>
  <si>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</si>
  <si>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</si>
  <si>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</si>
  <si>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</si>
  <si>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</si>
  <si>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</si>
  <si>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</si>
  <si>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</si>
  <si>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</si>
  <si>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</si>
  <si>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</si>
  <si>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</si>
  <si>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</si>
  <si>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</si>
  <si>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</si>
  <si>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</si>
  <si>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</si>
  <si>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</si>
  <si>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</si>
  <si>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</si>
  <si>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</si>
  <si>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</si>
  <si>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</si>
  <si>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</si>
  <si>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</si>
  <si>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</si>
  <si>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</si>
  <si>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</si>
  <si>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</si>
  <si>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</si>
  <si>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</si>
  <si>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</si>
  <si>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</si>
  <si>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</si>
  <si>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</si>
  <si>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</si>
  <si>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</si>
  <si>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</si>
  <si>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</si>
  <si>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</si>
  <si>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</si>
  <si>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</si>
  <si>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</si>
  <si>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</si>
  <si>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</si>
  <si>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</si>
  <si>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</si>
  <si>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</si>
  <si>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</si>
  <si>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</si>
  <si>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</si>
  <si>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</si>
  <si>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</si>
  <si>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</si>
  <si>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</si>
  <si>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</si>
  <si>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</si>
  <si>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</si>
  <si>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</si>
  <si>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</si>
  <si>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</si>
  <si>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</si>
  <si>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</si>
  <si>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</si>
  <si>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</si>
  <si>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</si>
  <si>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</si>
  <si>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</si>
  <si>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</si>
  <si>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</si>
  <si>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</si>
  <si>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</si>
  <si>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</si>
  <si>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</si>
  <si>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</si>
  <si>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</si>
  <si>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</si>
  <si>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</si>
  <si>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</si>
  <si>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</si>
  <si>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</si>
  <si>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</si>
  <si>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</si>
  <si>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</si>
  <si>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</si>
  <si>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</si>
  <si>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</si>
  <si>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</si>
  <si>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</si>
  <si>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</si>
  <si>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</si>
  <si>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</si>
  <si>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</si>
  <si>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</si>
  <si>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</si>
  <si>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</si>
  <si>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</si>
  <si>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</si>
  <si>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</si>
  <si>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</si>
  <si>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</si>
  <si>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</si>
  <si>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</si>
  <si>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</si>
  <si>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</si>
  <si>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</si>
  <si>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</si>
  <si>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</si>
  <si>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</si>
  <si>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</si>
  <si>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</si>
  <si>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</si>
  <si>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</si>
  <si>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</si>
  <si>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</si>
  <si>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</si>
  <si>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</si>
  <si>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</si>
  <si>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</si>
  <si>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</si>
  <si>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</si>
  <si>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</si>
  <si>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</si>
  <si>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</si>
  <si>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</si>
  <si>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</si>
  <si>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</si>
  <si>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</si>
  <si>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</si>
  <si>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</si>
  <si>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</si>
  <si>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</si>
  <si>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</si>
  <si>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</si>
  <si>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</si>
  <si>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</si>
  <si>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</si>
  <si>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</si>
  <si>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</si>
  <si>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</si>
  <si>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</si>
  <si>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</si>
  <si>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</si>
  <si>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</si>
  <si>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</si>
  <si>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</si>
  <si>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</si>
  <si>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</si>
  <si>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</si>
  <si>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</si>
  <si>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</si>
  <si>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</si>
  <si>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</si>
  <si>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</si>
  <si>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</si>
  <si>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</si>
  <si>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</si>
  <si>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</si>
  <si>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</si>
  <si>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</si>
  <si>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</si>
  <si>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</si>
  <si>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</si>
  <si>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</si>
  <si>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</si>
  <si>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</si>
  <si>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</si>
  <si>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</si>
  <si>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</si>
  <si>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</si>
  <si>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</si>
  <si>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</si>
  <si>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</si>
  <si>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</si>
  <si>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</si>
  <si>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</si>
  <si>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</si>
  <si>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</si>
  <si>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</si>
  <si>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</si>
  <si>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</si>
  <si>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</si>
  <si>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</si>
  <si>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</si>
  <si>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</si>
  <si>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</si>
  <si>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</si>
  <si>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</si>
  <si>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</si>
  <si>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</si>
  <si>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</si>
  <si>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</si>
  <si>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</si>
  <si>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</si>
  <si>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</si>
  <si>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</si>
  <si>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</si>
  <si>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</si>
  <si>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</si>
  <si>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</si>
  <si>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</si>
  <si>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</si>
  <si>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</si>
  <si>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</si>
  <si>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</si>
  <si>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</si>
  <si>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</si>
  <si>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</si>
  <si>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</si>
  <si>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</si>
  <si>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</si>
  <si>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</si>
  <si>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</si>
  <si>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</si>
  <si>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</si>
  <si>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</si>
  <si>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</si>
  <si>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</si>
  <si>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</si>
  <si>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</si>
  <si>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</si>
  <si>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</si>
  <si>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</si>
  <si>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</si>
  <si>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</si>
  <si>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</si>
  <si>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</si>
  <si>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</si>
  <si>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</si>
  <si>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</si>
  <si>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</si>
  <si>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</si>
  <si>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</si>
  <si>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</si>
  <si>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</si>
  <si>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</si>
  <si>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</si>
  <si>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</si>
  <si>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</si>
  <si>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</si>
  <si>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</si>
  <si>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</si>
  <si>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</si>
  <si>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</si>
  <si>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</si>
  <si>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</si>
  <si>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</si>
  <si>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</si>
  <si>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</si>
  <si>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</si>
  <si>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</si>
  <si>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</si>
  <si>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</si>
  <si>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</si>
  <si>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</si>
  <si>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</si>
  <si>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</si>
  <si>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</si>
  <si>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</si>
  <si>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</si>
  <si>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</si>
  <si>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</si>
  <si>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</si>
  <si>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</si>
  <si>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</si>
  <si>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</si>
  <si>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</si>
  <si>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</si>
  <si>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</si>
  <si>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</si>
  <si>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</si>
  <si>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</si>
  <si>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</si>
  <si>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</si>
  <si>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</si>
  <si>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</si>
  <si>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</si>
  <si>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</si>
  <si>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</si>
  <si>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</si>
  <si>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</si>
  <si>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</si>
  <si>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</si>
  <si>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</si>
  <si>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</si>
  <si>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</si>
  <si>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</si>
  <si>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</si>
  <si>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</si>
  <si>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</si>
  <si>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</si>
  <si>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</si>
  <si>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</si>
  <si>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</si>
  <si>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</si>
  <si>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</si>
  <si>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</si>
  <si>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</si>
  <si>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</si>
  <si>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</si>
  <si>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</si>
  <si>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</si>
  <si>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</si>
  <si>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</si>
  <si>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</si>
  <si>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</si>
  <si>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</si>
  <si>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</si>
  <si>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</si>
  <si>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</si>
  <si>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</si>
  <si>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</si>
  <si>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</si>
  <si>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</si>
  <si>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</si>
  <si>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</si>
  <si>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</si>
  <si>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</si>
  <si>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</si>
  <si>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</si>
  <si>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</si>
  <si>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</si>
  <si>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</si>
  <si>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</si>
  <si>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</si>
  <si>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</si>
  <si>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</si>
  <si>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</si>
  <si>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</si>
  <si>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</si>
  <si>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</si>
  <si>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</si>
  <si>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</si>
  <si>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</si>
  <si>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</si>
  <si>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</si>
  <si>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</si>
  <si>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</si>
  <si>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</si>
  <si>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</si>
  <si>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</si>
  <si>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</si>
  <si>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</si>
  <si>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</si>
  <si>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</si>
  <si>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</si>
  <si>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</si>
  <si>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</si>
  <si>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</si>
  <si>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</si>
  <si>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</si>
  <si>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</si>
  <si>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</si>
  <si>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</si>
  <si>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</si>
  <si>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</si>
  <si>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</si>
  <si>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</si>
  <si>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</si>
  <si>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</si>
  <si>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</si>
  <si>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</si>
  <si>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</si>
  <si>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</si>
  <si>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</si>
  <si>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</si>
  <si>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</si>
  <si>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</si>
  <si>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</si>
  <si>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</si>
  <si>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</si>
  <si>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</si>
  <si>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</si>
  <si>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</si>
  <si>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</si>
  <si>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</si>
  <si>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</si>
  <si>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</si>
  <si>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</si>
  <si>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</si>
  <si>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</si>
  <si>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</si>
  <si>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</si>
  <si>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</si>
  <si>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</si>
  <si>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</si>
  <si>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</si>
  <si>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</si>
  <si>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</si>
  <si>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</si>
  <si>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</si>
  <si>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</si>
  <si>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</si>
  <si>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</si>
  <si>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</si>
  <si>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</si>
  <si>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</si>
  <si>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</si>
  <si>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</si>
  <si>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</si>
  <si>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</si>
  <si>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</si>
  <si>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</si>
  <si>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</si>
  <si>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</si>
  <si>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</si>
  <si>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</si>
  <si>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</si>
  <si>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</si>
  <si>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</si>
  <si>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</si>
  <si>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</si>
  <si>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</si>
  <si>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</si>
  <si>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</si>
  <si>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</si>
  <si>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</si>
  <si>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</si>
  <si>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</si>
  <si>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</si>
  <si>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</si>
  <si>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</si>
  <si>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</si>
  <si>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</si>
  <si>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</si>
  <si>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</si>
  <si>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</si>
  <si>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</si>
  <si>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</si>
  <si>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</si>
  <si>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</si>
  <si>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</si>
  <si>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</si>
  <si>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</si>
  <si>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</si>
  <si>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</si>
  <si>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</si>
  <si>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</si>
  <si>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</si>
  <si>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</si>
  <si>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</si>
  <si>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</si>
  <si>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</si>
  <si>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</si>
  <si>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</si>
  <si>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</si>
  <si>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</si>
  <si>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</si>
  <si>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</si>
  <si>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</si>
  <si>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</si>
  <si>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</si>
  <si>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</si>
  <si>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</si>
  <si>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</si>
  <si>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</si>
  <si>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</si>
  <si>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</si>
  <si>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</si>
  <si>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</si>
  <si>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</si>
  <si>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</si>
  <si>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</si>
  <si>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</si>
  <si>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</si>
  <si>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</si>
  <si>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</si>
  <si>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</si>
  <si>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</si>
  <si>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</si>
  <si>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</si>
  <si>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</si>
  <si>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</si>
  <si>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</si>
  <si>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</si>
  <si>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</si>
  <si>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</si>
  <si>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</si>
  <si>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</si>
  <si>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</si>
  <si>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</si>
  <si>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</si>
  <si>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</si>
  <si>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</si>
  <si>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</si>
  <si>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</si>
  <si>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</si>
  <si>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</si>
  <si>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</si>
  <si>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</si>
  <si>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</si>
  <si>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</si>
  <si>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</si>
  <si>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</si>
  <si>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</si>
  <si>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</si>
  <si>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</si>
  <si>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</si>
  <si>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</si>
  <si>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</si>
  <si>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</si>
  <si>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</si>
  <si>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</si>
  <si>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</si>
  <si>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</si>
  <si>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</si>
  <si>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</si>
  <si>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</si>
  <si>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</si>
  <si>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</si>
  <si>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</si>
  <si>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</si>
  <si>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</si>
  <si>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</si>
  <si>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</si>
  <si>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</si>
  <si>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</si>
  <si>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</si>
  <si>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</si>
  <si>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</si>
  <si>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</si>
  <si>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</si>
  <si>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</si>
  <si>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</si>
  <si>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</si>
  <si>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</si>
  <si>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</si>
  <si>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</si>
  <si>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</si>
  <si>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</si>
  <si>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</si>
  <si>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</si>
  <si>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</si>
  <si>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</si>
  <si>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</si>
  <si>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</si>
  <si>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</si>
  <si>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</si>
  <si>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</si>
  <si>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</si>
  <si>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</si>
  <si>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</si>
  <si>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</si>
  <si>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</si>
  <si>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</si>
  <si>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</si>
  <si>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</si>
  <si>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</si>
  <si>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</si>
  <si>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</si>
  <si>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</si>
  <si>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</si>
  <si>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</si>
  <si>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</si>
  <si>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</si>
  <si>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</si>
  <si>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</si>
  <si>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</si>
  <si>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</si>
  <si>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</si>
  <si>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</si>
  <si>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</si>
  <si>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</si>
  <si>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</si>
  <si>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</si>
  <si>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</si>
  <si>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</si>
  <si>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</si>
  <si>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</si>
  <si>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</si>
  <si>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</si>
  <si>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</si>
  <si>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</si>
  <si>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</si>
  <si>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</si>
  <si>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</si>
  <si>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</si>
  <si>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</si>
  <si>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</si>
  <si>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</si>
  <si>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</si>
  <si>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</si>
  <si>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</si>
  <si>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</si>
  <si>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</si>
  <si>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</si>
  <si>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</si>
  <si>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</si>
  <si>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</si>
  <si>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</si>
  <si>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</si>
  <si>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</si>
  <si>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</si>
  <si>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</si>
  <si>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</si>
  <si>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</si>
  <si>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</si>
  <si>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</si>
  <si>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</si>
  <si>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</si>
  <si>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</si>
  <si>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</si>
  <si>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</si>
  <si>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</si>
  <si>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</si>
  <si>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</si>
  <si>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</si>
  <si>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</si>
  <si>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</si>
  <si>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</si>
  <si>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</si>
  <si>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</si>
  <si>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</si>
  <si>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</si>
  <si>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</si>
  <si>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</si>
  <si>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</si>
  <si>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</si>
  <si>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</si>
  <si>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</si>
  <si>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</si>
  <si>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</si>
  <si>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</si>
  <si>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</si>
  <si>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</si>
  <si>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</si>
  <si>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</si>
  <si>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</si>
  <si>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</si>
  <si>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</si>
  <si>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</si>
  <si>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</si>
  <si>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</si>
  <si>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</si>
  <si>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</si>
  <si>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</si>
  <si>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</si>
  <si>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</si>
  <si>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</si>
  <si>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</si>
  <si>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</si>
  <si>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</si>
  <si>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</si>
  <si>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</si>
  <si>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</si>
  <si>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</si>
  <si>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</si>
  <si>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</si>
  <si>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</si>
  <si>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</si>
  <si>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</si>
  <si>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</si>
  <si>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</si>
  <si>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</si>
  <si>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</si>
  <si>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</si>
  <si>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</si>
  <si>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</si>
  <si>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</si>
  <si>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</si>
  <si>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</si>
  <si>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</si>
  <si>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</si>
  <si>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</si>
  <si>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</si>
  <si>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</si>
  <si>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</si>
  <si>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</si>
  <si>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</si>
  <si>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</si>
  <si>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</si>
  <si>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</si>
  <si>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</si>
  <si>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</si>
  <si>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</si>
  <si>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</si>
  <si>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</si>
  <si>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</si>
  <si>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</si>
  <si>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</si>
  <si>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</si>
  <si>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</si>
  <si>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</si>
  <si>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</si>
  <si>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</si>
  <si>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</si>
  <si>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</si>
  <si>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</si>
  <si>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</si>
  <si>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</si>
  <si>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</si>
  <si>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</si>
  <si>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</si>
  <si>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</si>
  <si>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</si>
  <si>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</si>
  <si>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</si>
  <si>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</si>
  <si>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</si>
  <si>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</si>
  <si>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</si>
  <si>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</si>
  <si>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</si>
  <si>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</si>
  <si>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</si>
  <si>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</si>
  <si>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</si>
  <si>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</si>
  <si>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</si>
  <si>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</si>
  <si>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</si>
  <si>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</si>
  <si>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</si>
  <si>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</si>
  <si>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</si>
  <si>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</si>
  <si>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</si>
  <si>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</si>
  <si>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</si>
  <si>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</si>
  <si>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</si>
  <si>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</si>
  <si>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</si>
  <si>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</si>
  <si>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</si>
  <si>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</si>
  <si>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</si>
  <si>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</si>
  <si>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</si>
  <si>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</si>
  <si>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</si>
  <si>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</si>
  <si>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</si>
  <si>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</si>
  <si>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</si>
  <si>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</si>
  <si>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</si>
  <si>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</si>
  <si>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</si>
  <si>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</si>
  <si>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</si>
  <si>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</si>
  <si>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</si>
  <si>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</si>
  <si>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</si>
  <si>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</si>
  <si>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</si>
  <si>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</si>
  <si>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</si>
  <si>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</si>
  <si>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</si>
  <si>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</si>
  <si>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</si>
  <si>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</si>
  <si>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</si>
  <si>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</si>
  <si>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</si>
  <si>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</si>
  <si>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</si>
  <si>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</si>
  <si>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</si>
  <si>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</si>
  <si>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</si>
  <si>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</si>
  <si>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</si>
  <si>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</si>
  <si>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</si>
  <si>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</si>
  <si>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</si>
  <si>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</si>
  <si>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</si>
  <si>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</si>
  <si>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</si>
  <si>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</si>
  <si>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</si>
  <si>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</si>
  <si>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</si>
  <si>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</si>
  <si>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</si>
  <si>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</si>
  <si>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</si>
  <si>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</si>
  <si>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</si>
  <si>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</si>
  <si>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</si>
  <si>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</si>
  <si>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</si>
  <si>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</si>
  <si>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</si>
  <si>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</si>
  <si>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</si>
  <si>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</si>
  <si>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</si>
  <si>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</si>
  <si>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</si>
  <si>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</si>
  <si>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</si>
  <si>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</si>
  <si>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</si>
  <si>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</si>
  <si>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</si>
  <si>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</si>
  <si>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</si>
  <si>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</si>
  <si>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</si>
  <si>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</si>
  <si>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</si>
  <si>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</si>
  <si>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</si>
  <si>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</si>
  <si>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</si>
  <si>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</si>
  <si>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</si>
  <si>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</si>
  <si>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</si>
  <si>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</si>
  <si>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</si>
  <si>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</si>
  <si>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</si>
  <si>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</si>
  <si>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</si>
  <si>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</si>
  <si>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</si>
  <si>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</si>
  <si>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</si>
  <si>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</si>
  <si>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</si>
  <si>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</si>
  <si>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</si>
  <si>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</si>
  <si>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</si>
  <si>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</si>
  <si>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</si>
  <si>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</si>
  <si>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</si>
  <si>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</si>
  <si>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</si>
  <si>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</si>
  <si>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</si>
  <si>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</si>
  <si>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</si>
  <si>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</si>
  <si>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</si>
  <si>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</si>
  <si>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</si>
  <si>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</si>
  <si>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</si>
  <si>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</si>
  <si>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</si>
  <si>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</si>
  <si>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</si>
  <si>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</si>
  <si>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</si>
  <si>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</si>
  <si>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</si>
  <si>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</si>
  <si>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</si>
  <si>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</si>
  <si>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</si>
  <si>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</si>
  <si>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</si>
  <si>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</si>
  <si>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</si>
  <si>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</si>
  <si>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</si>
  <si>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</si>
  <si>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</si>
  <si>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</si>
  <si>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</si>
  <si>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</si>
  <si>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</si>
  <si>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</si>
  <si>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</si>
  <si>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</si>
  <si>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</si>
  <si>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</si>
  <si>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</si>
  <si>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</si>
  <si>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</si>
  <si>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</si>
  <si>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</si>
  <si>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</si>
  <si>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</si>
  <si>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</si>
  <si>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</si>
  <si>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</si>
  <si>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</si>
  <si>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</si>
  <si>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</si>
  <si>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</si>
  <si>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</si>
  <si>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</si>
  <si>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</si>
  <si>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</si>
  <si>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</si>
  <si>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</si>
  <si>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</si>
  <si>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</si>
  <si>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</si>
  <si>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</si>
  <si>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</si>
  <si>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</si>
  <si>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</si>
  <si>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</si>
  <si>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</si>
  <si>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</si>
  <si>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</si>
  <si>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</si>
  <si>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</si>
  <si>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</si>
  <si>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</si>
  <si>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</si>
  <si>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</si>
  <si>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</si>
  <si>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</si>
  <si>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</si>
  <si>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</si>
  <si>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</si>
  <si>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</si>
  <si>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</si>
  <si>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</si>
  <si>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</si>
  <si>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</si>
  <si>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</si>
  <si>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</si>
  <si>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</si>
  <si>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</si>
  <si>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</si>
  <si>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</si>
  <si>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</si>
  <si>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</si>
  <si>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</si>
  <si>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</si>
  <si>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</si>
  <si>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</si>
  <si>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</si>
  <si>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</si>
  <si>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</si>
  <si>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</si>
  <si>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</si>
  <si>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</si>
  <si>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</si>
  <si>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</si>
  <si>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</si>
  <si>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</si>
  <si>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</si>
  <si>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</si>
  <si>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</si>
  <si>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</si>
  <si>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</si>
  <si>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</si>
  <si>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</si>
  <si>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</si>
  <si>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</si>
  <si>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</si>
  <si>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</si>
  <si>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</si>
  <si>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</si>
  <si>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</si>
  <si>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</si>
  <si>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</si>
  <si>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</si>
  <si>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</si>
  <si>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</si>
  <si>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</si>
  <si>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</si>
  <si>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</si>
  <si>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</si>
  <si>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</si>
  <si>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</si>
  <si>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</si>
  <si>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</si>
  <si>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</si>
  <si>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</si>
  <si>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</si>
  <si>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</si>
  <si>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</si>
  <si>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</si>
  <si>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</si>
  <si>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</si>
  <si>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</si>
  <si>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</si>
  <si>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</si>
  <si>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</si>
  <si>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</si>
  <si>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</si>
  <si>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</si>
  <si>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</si>
  <si>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</si>
  <si>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</si>
  <si>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</si>
  <si>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</si>
  <si>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</si>
  <si>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</si>
  <si>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</si>
  <si>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</si>
  <si>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</si>
  <si>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</si>
  <si>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</si>
  <si>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</si>
  <si>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</si>
  <si>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</si>
  <si>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</si>
  <si>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</si>
  <si>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</si>
  <si>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</si>
  <si>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</si>
  <si>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</si>
  <si>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</si>
  <si>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</si>
  <si>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</si>
  <si>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</si>
  <si>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</si>
  <si>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</si>
  <si>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</si>
  <si>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</si>
  <si>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</si>
  <si>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</si>
  <si>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</si>
  <si>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</si>
  <si>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</si>
  <si>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</si>
  <si>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</si>
  <si>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</si>
  <si>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</si>
  <si>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</si>
  <si>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</si>
  <si>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</si>
  <si>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</si>
  <si>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</si>
  <si>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</si>
  <si>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</si>
  <si>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</si>
  <si>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</si>
  <si>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</si>
  <si>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</si>
  <si>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</si>
  <si>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</si>
  <si>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</si>
  <si>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</si>
  <si>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</si>
  <si>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</si>
  <si>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</si>
  <si>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</si>
  <si>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</si>
  <si>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</si>
  <si>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</si>
  <si>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</si>
  <si>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</si>
  <si>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</si>
  <si>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</si>
  <si>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</si>
  <si>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</si>
  <si>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</si>
  <si>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</si>
  <si>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</si>
  <si>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</si>
  <si>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</si>
  <si>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</si>
  <si>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</si>
  <si>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</si>
  <si>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</si>
  <si>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</si>
  <si>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</si>
  <si>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</si>
  <si>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</si>
  <si>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</si>
  <si>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</si>
  <si>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</si>
  <si>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</si>
  <si>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</si>
  <si>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</si>
  <si>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</si>
  <si>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</si>
  <si>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</si>
  <si>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</si>
  <si>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</si>
  <si>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</si>
  <si>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</si>
  <si>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</si>
  <si>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</si>
  <si>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</si>
  <si>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</si>
  <si>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</si>
  <si>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</si>
  <si>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</si>
  <si>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</si>
  <si>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</si>
  <si>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</si>
  <si>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</si>
  <si>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</si>
  <si>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</si>
  <si>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</si>
  <si>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</si>
  <si>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</si>
  <si>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</si>
  <si>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</si>
  <si>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</si>
  <si>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</si>
  <si>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</si>
  <si>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</si>
  <si>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</si>
  <si>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</si>
  <si>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</si>
  <si>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</si>
  <si>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</si>
  <si>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</si>
  <si>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</si>
  <si>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</si>
  <si>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</si>
  <si>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</si>
  <si>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</si>
  <si>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</si>
  <si>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</si>
  <si>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</si>
  <si>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</si>
  <si>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</si>
  <si>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</si>
  <si>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</si>
  <si>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</si>
  <si>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</si>
  <si>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</si>
  <si>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</si>
  <si>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</si>
  <si>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</si>
  <si>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</si>
  <si>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</si>
  <si>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</si>
  <si>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</si>
  <si>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</si>
  <si>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</si>
  <si>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</si>
  <si>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</si>
  <si>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</si>
  <si>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</si>
  <si>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</si>
  <si>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</si>
  <si>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</si>
  <si>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</si>
  <si>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</si>
  <si>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</si>
  <si>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</si>
  <si>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</si>
  <si>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</si>
  <si>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</si>
  <si>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</si>
  <si>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</si>
  <si>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</si>
  <si>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</si>
  <si>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</si>
  <si>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</si>
  <si>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</si>
  <si>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</si>
  <si>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</si>
  <si>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</si>
  <si>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</si>
  <si>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</si>
  <si>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</si>
  <si>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</si>
  <si>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</si>
  <si>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</si>
  <si>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</si>
  <si>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</si>
  <si>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</si>
  <si>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</si>
  <si>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</si>
  <si>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</si>
  <si>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</si>
  <si>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</si>
  <si>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</si>
  <si>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</si>
  <si>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</si>
  <si>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</si>
  <si>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</si>
  <si>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</si>
  <si>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</si>
  <si>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</si>
  <si>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</si>
  <si>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</si>
  <si>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</si>
  <si>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</si>
  <si>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</si>
  <si>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</si>
  <si>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</si>
  <si>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</si>
  <si>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</si>
  <si>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</si>
  <si>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</si>
  <si>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</si>
  <si>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</si>
  <si>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</si>
  <si>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</si>
  <si>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</si>
  <si>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</si>
  <si>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</si>
  <si>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</si>
  <si>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</si>
  <si>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</si>
  <si>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</si>
  <si>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</si>
  <si>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</si>
  <si>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</si>
  <si>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</si>
  <si>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</si>
  <si>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</si>
  <si>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</si>
  <si>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</si>
  <si>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</si>
  <si>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</si>
  <si>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</si>
  <si>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</si>
  <si>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</si>
  <si>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</si>
  <si>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</si>
  <si>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</si>
  <si>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</si>
  <si>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</si>
  <si>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</si>
  <si>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</si>
  <si>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</si>
  <si>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</si>
  <si>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</si>
  <si>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</si>
  <si>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</si>
  <si>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</si>
  <si>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</si>
  <si>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</si>
  <si>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</si>
  <si>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</si>
  <si>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</si>
  <si>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</si>
  <si>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</si>
  <si>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</si>
  <si>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</si>
  <si>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</si>
  <si>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</si>
  <si>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</si>
  <si>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</si>
  <si>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</si>
  <si>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</si>
  <si>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</si>
  <si>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</si>
  <si>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</si>
  <si>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</si>
  <si>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</si>
  <si>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</si>
  <si>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</si>
  <si>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</si>
  <si>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</si>
  <si>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</si>
  <si>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</si>
  <si>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</si>
  <si>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</si>
  <si>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</si>
  <si>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</si>
  <si>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</si>
  <si>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</si>
  <si>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</si>
  <si>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</si>
  <si>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</si>
  <si>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</si>
  <si>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</si>
  <si>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</si>
  <si>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</si>
  <si>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</si>
  <si>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</si>
  <si>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</si>
  <si>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</si>
  <si>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</si>
  <si>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</si>
  <si>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</si>
  <si>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</si>
  <si>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</si>
  <si>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</si>
  <si>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</si>
  <si>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</si>
  <si>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</si>
  <si>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</si>
  <si>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</si>
  <si>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</si>
  <si>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</si>
  <si>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</si>
  <si>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</si>
  <si>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</si>
  <si>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</si>
  <si>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</si>
  <si>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</si>
  <si>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</si>
  <si>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</si>
  <si>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</si>
  <si>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</si>
  <si>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</si>
  <si>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</si>
  <si>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</si>
  <si>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</si>
  <si>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</si>
  <si>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</si>
  <si>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</si>
  <si>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</si>
  <si>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</si>
  <si>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</si>
  <si>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</si>
  <si>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</si>
  <si>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</si>
  <si>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</si>
  <si>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</si>
  <si>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</si>
  <si>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</si>
  <si>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</si>
  <si>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</si>
  <si>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</si>
  <si>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</si>
  <si>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</si>
  <si>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</si>
  <si>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</si>
  <si>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</si>
  <si>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</si>
  <si>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</si>
  <si>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</si>
  <si>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</si>
  <si>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</si>
  <si>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</si>
  <si>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</si>
  <si>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</si>
  <si>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</si>
  <si>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</si>
  <si>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</si>
  <si>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</si>
  <si>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</si>
  <si>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</si>
  <si>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</si>
  <si>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</si>
  <si>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</si>
  <si>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</si>
  <si>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</si>
  <si>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</si>
  <si>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</si>
  <si>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</si>
  <si>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</si>
  <si>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</si>
  <si>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</si>
  <si>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</si>
  <si>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</si>
  <si>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</si>
  <si>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</si>
  <si>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</si>
  <si>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</si>
  <si>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</si>
  <si>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</si>
  <si>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</si>
  <si>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</si>
  <si>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</si>
  <si>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</si>
  <si>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</si>
  <si>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</si>
  <si>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</si>
  <si>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</si>
  <si>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</si>
  <si>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</si>
  <si>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</si>
  <si>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</si>
  <si>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</si>
  <si>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</si>
  <si>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</si>
  <si>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</si>
  <si>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</si>
  <si>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</si>
  <si>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</si>
  <si>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</si>
  <si>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</si>
  <si>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</si>
  <si>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</si>
  <si>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</si>
  <si>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</si>
  <si>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</si>
  <si>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</si>
  <si>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</si>
  <si>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</si>
  <si>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</si>
  <si>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</si>
  <si>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</si>
  <si>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</si>
  <si>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</si>
  <si>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</si>
  <si>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</si>
  <si>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</si>
  <si>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</si>
  <si>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</si>
  <si>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</si>
  <si>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</si>
  <si>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</si>
  <si>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</si>
  <si>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</si>
  <si>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</si>
  <si>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</si>
  <si>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</si>
  <si>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</si>
  <si>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</si>
  <si>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</si>
  <si>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</si>
  <si>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</si>
  <si>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</si>
  <si>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</si>
  <si>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</si>
  <si>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</si>
  <si>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</si>
  <si>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</si>
  <si>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</si>
  <si>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</si>
  <si>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</si>
  <si>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</si>
  <si>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</si>
  <si>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</si>
  <si>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</si>
  <si>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</si>
  <si>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</si>
  <si>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</si>
  <si>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</si>
  <si>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</si>
  <si>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</si>
  <si>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</si>
  <si>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</si>
  <si>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</si>
  <si>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</si>
  <si>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</si>
  <si>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</si>
  <si>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</si>
  <si>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</si>
  <si>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</si>
  <si>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</si>
  <si>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</si>
  <si>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</si>
  <si>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</si>
  <si>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</si>
  <si>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</si>
  <si>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</si>
  <si>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</si>
  <si>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</si>
  <si>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</si>
  <si>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</si>
  <si>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</si>
  <si>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</si>
  <si>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</si>
  <si>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</si>
  <si>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</si>
  <si>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</si>
  <si>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</si>
  <si>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</si>
  <si>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</si>
  <si>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</si>
  <si>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</si>
  <si>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</si>
  <si>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</si>
  <si>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</si>
  <si>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</si>
  <si>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</si>
  <si>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</si>
  <si>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</si>
  <si>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</si>
  <si>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</si>
  <si>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</si>
  <si>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</si>
  <si>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</si>
  <si>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</si>
  <si>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</si>
  <si>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</si>
  <si>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</si>
  <si>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</si>
  <si>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</si>
  <si>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</si>
  <si>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</si>
  <si>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</si>
  <si>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</si>
  <si>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</si>
  <si>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</si>
  <si>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</si>
  <si>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</si>
  <si>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</si>
  <si>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</si>
  <si>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</si>
  <si>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</si>
  <si>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</si>
  <si>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</si>
  <si>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</si>
  <si>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</si>
  <si>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</si>
  <si>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</si>
  <si>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</si>
  <si>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</si>
  <si>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</si>
  <si>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</si>
  <si>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</si>
  <si>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</si>
  <si>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</si>
  <si>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</si>
  <si>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</si>
  <si>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</si>
  <si>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</si>
  <si>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</si>
  <si>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</si>
  <si>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</si>
  <si>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</si>
  <si>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</si>
  <si>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</si>
  <si>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</si>
  <si>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</si>
  <si>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</si>
  <si>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</si>
  <si>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</si>
  <si>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</si>
  <si>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</si>
  <si>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</si>
  <si>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</si>
  <si>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</si>
  <si>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</si>
  <si>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</si>
  <si>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</si>
  <si>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</si>
  <si>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</si>
  <si>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</si>
  <si>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</si>
  <si>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</si>
  <si>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</si>
  <si>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</si>
  <si>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</si>
  <si>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</si>
  <si>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</si>
  <si>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</si>
  <si>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</si>
  <si>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</si>
  <si>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</si>
  <si>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</si>
  <si>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</si>
  <si>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</si>
  <si>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</si>
  <si>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</si>
  <si>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</si>
  <si>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</si>
  <si>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</si>
  <si>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</si>
  <si>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</si>
  <si>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</si>
  <si>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</si>
  <si>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</si>
  <si>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</si>
  <si>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</si>
  <si>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</si>
  <si>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</si>
  <si>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</si>
  <si>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</si>
  <si>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</si>
  <si>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</si>
  <si>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</si>
  <si>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</si>
  <si>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</si>
  <si>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</si>
  <si>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</si>
  <si>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</si>
  <si>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</si>
  <si>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</si>
  <si>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</si>
  <si>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</si>
  <si>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</si>
  <si>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</si>
  <si>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</si>
  <si>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</si>
  <si>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</si>
  <si>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</si>
  <si>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</si>
  <si>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</si>
  <si>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</si>
  <si>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</si>
  <si>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</si>
  <si>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</si>
  <si>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</si>
  <si>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</si>
  <si>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</si>
  <si>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</si>
  <si>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</si>
  <si>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</si>
  <si>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</si>
  <si>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</si>
  <si>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</si>
  <si>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</si>
  <si>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</si>
  <si>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</si>
  <si>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</si>
  <si>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</si>
  <si>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</si>
  <si>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</si>
  <si>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</si>
  <si>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</si>
  <si>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</si>
  <si>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</si>
  <si>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</si>
  <si>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</si>
  <si>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</si>
  <si>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</si>
  <si>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</si>
  <si>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</si>
  <si>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</si>
  <si>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</si>
  <si>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</si>
  <si>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</si>
  <si>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</si>
  <si>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</si>
  <si>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</si>
  <si>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</si>
  <si>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</si>
  <si>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</si>
  <si>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</si>
  <si>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</si>
  <si>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</si>
  <si>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</si>
  <si>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</si>
  <si>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</si>
  <si>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</si>
  <si>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</si>
  <si>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</si>
  <si>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</si>
  <si>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</si>
  <si>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</si>
  <si>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</si>
  <si>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</si>
  <si>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</si>
  <si>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</si>
  <si>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</si>
  <si>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</si>
  <si>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</si>
  <si>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</si>
  <si>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</si>
  <si>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</si>
  <si>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</si>
  <si>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</si>
  <si>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</si>
  <si>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</si>
  <si>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</si>
  <si>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</si>
  <si>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</si>
  <si>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</si>
  <si>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</si>
  <si>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</si>
  <si>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</si>
  <si>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</si>
  <si>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</si>
  <si>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</si>
  <si>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</si>
  <si>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</si>
  <si>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</si>
  <si>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</si>
  <si>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</si>
  <si>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</si>
  <si>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</si>
  <si>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</si>
  <si>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</si>
  <si>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</si>
  <si>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</si>
  <si>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</si>
  <si>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</si>
  <si>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</si>
  <si>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</si>
  <si>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</si>
  <si>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</si>
  <si>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</si>
  <si>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</si>
  <si>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</si>
  <si>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</si>
  <si>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</si>
  <si>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</si>
  <si>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</si>
  <si>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</si>
  <si>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</si>
  <si>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</si>
  <si>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</si>
  <si>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</si>
  <si>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</si>
  <si>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</si>
  <si>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</si>
  <si>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</si>
  <si>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</si>
  <si>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</si>
  <si>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</si>
  <si>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</si>
  <si>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</si>
  <si>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</si>
  <si>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</si>
  <si>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</si>
  <si>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</si>
  <si>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</si>
  <si>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</si>
  <si>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</si>
  <si>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</si>
  <si>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</si>
  <si>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</si>
  <si>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</si>
  <si>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</si>
  <si>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</si>
  <si>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</si>
  <si>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</si>
  <si>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</si>
  <si>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</si>
  <si>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</si>
  <si>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</si>
  <si>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</si>
  <si>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</si>
  <si>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</si>
  <si>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</si>
  <si>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</si>
  <si>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</si>
  <si>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</si>
  <si>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</si>
  <si>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</si>
  <si>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</si>
  <si>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</si>
  <si>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</si>
  <si>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</si>
  <si>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</si>
  <si>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</si>
  <si>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</si>
  <si>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</si>
  <si>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</si>
  <si>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</si>
  <si>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</si>
  <si>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</si>
  <si>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</si>
  <si>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</si>
  <si>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</si>
  <si>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</si>
  <si>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</si>
  <si>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</si>
  <si>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</si>
  <si>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</si>
  <si>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</si>
  <si>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</si>
  <si>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</si>
  <si>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</si>
  <si>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</si>
  <si>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</si>
  <si>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</si>
  <si>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</si>
  <si>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</si>
  <si>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</si>
  <si>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</si>
  <si>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</si>
  <si>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</si>
  <si>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</si>
  <si>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</si>
  <si>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</si>
  <si>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</si>
  <si>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</si>
  <si>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</si>
  <si>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</si>
  <si>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</si>
  <si>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</si>
  <si>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</si>
  <si>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</si>
  <si>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</si>
  <si>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</si>
  <si>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</si>
  <si>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</si>
  <si>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</si>
  <si>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</si>
  <si>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</si>
  <si>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</si>
  <si>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</si>
  <si>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</si>
  <si>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</si>
  <si>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</si>
  <si>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</si>
  <si>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</si>
  <si>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</si>
  <si>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</si>
  <si>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</si>
  <si>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</si>
  <si>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</si>
  <si>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</si>
  <si>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</si>
  <si>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</si>
  <si>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</si>
  <si>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</si>
  <si>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</si>
  <si>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</si>
  <si>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</si>
  <si>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</si>
  <si>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</si>
  <si>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</si>
  <si>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</si>
  <si>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</si>
  <si>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</si>
  <si>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</si>
  <si>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</si>
  <si>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</si>
  <si>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</si>
  <si>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</si>
  <si>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</si>
  <si>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</si>
  <si>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</si>
  <si>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</si>
  <si>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</si>
  <si>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</si>
  <si>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</si>
  <si>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</si>
  <si>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</si>
  <si>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</si>
  <si>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</si>
  <si>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</si>
  <si>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</si>
  <si>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</si>
  <si>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</si>
  <si>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</si>
  <si>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</si>
  <si>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</si>
  <si>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</si>
  <si>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</si>
  <si>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</si>
  <si>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</si>
  <si>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</si>
  <si>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</si>
  <si>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</si>
  <si>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</si>
  <si>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</si>
  <si>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</si>
  <si>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</si>
  <si>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</si>
  <si>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</si>
  <si>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</si>
  <si>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</si>
  <si>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</si>
  <si>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</si>
  <si>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</si>
  <si>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</si>
  <si>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</si>
  <si>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</si>
  <si>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</si>
  <si>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</si>
  <si>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</si>
  <si>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</si>
  <si>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</si>
  <si>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</si>
  <si>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</si>
  <si>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</si>
  <si>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</si>
  <si>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</si>
  <si>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</si>
  <si>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</si>
  <si>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</si>
  <si>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</si>
  <si>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</si>
  <si>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</si>
  <si>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</si>
  <si>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</si>
  <si>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</si>
  <si>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</si>
  <si>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</si>
  <si>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</si>
  <si>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</si>
  <si>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</si>
  <si>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</si>
  <si>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</si>
  <si>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</si>
  <si>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</si>
  <si>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</si>
  <si>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</si>
  <si>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</si>
  <si>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</si>
  <si>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</si>
  <si>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</si>
  <si>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</si>
  <si>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</si>
  <si>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</si>
  <si>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</si>
  <si>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</si>
  <si>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</si>
  <si>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</si>
  <si>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</si>
  <si>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</si>
  <si>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</si>
  <si>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</si>
  <si>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</si>
  <si>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</si>
  <si>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</si>
  <si>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</si>
  <si>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</si>
  <si>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</si>
  <si>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</si>
  <si>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</si>
  <si>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</si>
  <si>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</si>
  <si>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</si>
  <si>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</si>
  <si>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</si>
  <si>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</si>
  <si>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</si>
  <si>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</si>
  <si>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</si>
  <si>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</si>
  <si>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</si>
  <si>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</si>
  <si>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</si>
  <si>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</si>
  <si>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</si>
  <si>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</si>
  <si>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</si>
  <si>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</si>
  <si>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</si>
  <si>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</si>
  <si>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</si>
  <si>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</si>
  <si>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</si>
  <si>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</si>
  <si>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</si>
  <si>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</si>
  <si>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</si>
  <si>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</si>
  <si>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</si>
  <si>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</si>
  <si>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</si>
  <si>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</si>
  <si>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</si>
  <si>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</si>
  <si>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</si>
  <si>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</si>
  <si>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</si>
  <si>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</si>
  <si>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</si>
  <si>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</si>
  <si>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</si>
  <si>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</si>
  <si>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</si>
  <si>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</si>
  <si>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</si>
  <si>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</si>
  <si>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</si>
  <si>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</si>
  <si>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</si>
  <si>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</si>
  <si>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</si>
  <si>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</si>
  <si>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</si>
  <si>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</si>
  <si>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</si>
  <si>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</si>
  <si>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</si>
  <si>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</si>
  <si>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</si>
  <si>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</si>
  <si>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</si>
  <si>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</si>
  <si>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</si>
  <si>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</si>
  <si>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</si>
  <si>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</si>
  <si>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</si>
  <si>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</si>
  <si>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</si>
  <si>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</si>
  <si>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</si>
  <si>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</si>
  <si>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</si>
  <si>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</si>
  <si>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</si>
  <si>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</si>
  <si>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</si>
  <si>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</si>
  <si>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</si>
  <si>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</si>
  <si>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</si>
  <si>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</si>
  <si>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</si>
  <si>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</si>
  <si>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</si>
  <si>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</si>
  <si>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</si>
  <si>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</si>
  <si>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</si>
  <si>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</si>
  <si>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</si>
  <si>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</si>
  <si>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</si>
  <si>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</si>
  <si>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</si>
  <si>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</si>
  <si>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</si>
  <si>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</si>
  <si>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</si>
  <si>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</si>
  <si>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</si>
  <si>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</si>
  <si>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</si>
  <si>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</si>
  <si>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</si>
  <si>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</si>
  <si>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</si>
  <si>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</si>
  <si>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</si>
  <si>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</si>
  <si>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</si>
  <si>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</si>
  <si>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</si>
  <si>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</si>
  <si>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</si>
  <si>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</si>
  <si>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</si>
  <si>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</si>
  <si>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</si>
  <si>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</si>
  <si>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</si>
  <si>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</si>
  <si>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</si>
  <si>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</si>
  <si>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</si>
  <si>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</si>
  <si>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</si>
  <si>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</si>
  <si>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</si>
  <si>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</si>
  <si>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</si>
  <si>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</si>
  <si>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</si>
  <si>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</si>
  <si>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</si>
  <si>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</si>
  <si>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</si>
  <si>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</si>
  <si>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</si>
  <si>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</si>
  <si>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</si>
  <si>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</si>
  <si>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</si>
  <si>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</si>
  <si>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</si>
  <si>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</si>
  <si>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</si>
  <si>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</si>
  <si>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</si>
  <si>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</si>
  <si>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</si>
  <si>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</si>
  <si>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</si>
  <si>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</si>
  <si>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</si>
  <si>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</si>
  <si>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</si>
  <si>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</si>
  <si>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</si>
  <si>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</si>
  <si>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</si>
  <si>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</si>
  <si>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</si>
  <si>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</si>
  <si>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</si>
  <si>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</si>
  <si>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</si>
  <si>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</si>
  <si>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</si>
  <si>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</si>
  <si>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</si>
  <si>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</si>
  <si>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</si>
  <si>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</si>
  <si>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</si>
  <si>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</si>
  <si>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</si>
  <si>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</si>
  <si>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</si>
  <si>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</si>
  <si>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</si>
  <si>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</si>
  <si>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</si>
  <si>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</si>
  <si>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</si>
  <si>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</si>
  <si>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</si>
  <si>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</si>
  <si>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</si>
  <si>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</si>
  <si>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</si>
  <si>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</si>
  <si>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</si>
  <si>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</si>
  <si>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</si>
  <si>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</si>
  <si>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</si>
  <si>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</si>
  <si>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</si>
  <si>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</si>
  <si>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</si>
  <si>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</si>
  <si>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</si>
  <si>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</si>
  <si>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</si>
  <si>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</si>
  <si>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</si>
  <si>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</si>
  <si>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</si>
  <si>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</si>
  <si>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</si>
  <si>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</si>
  <si>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</si>
  <si>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</si>
  <si>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</si>
  <si>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</si>
  <si>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</si>
  <si>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</si>
  <si>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</si>
  <si>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</si>
  <si>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</si>
  <si>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</si>
  <si>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</si>
  <si>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</si>
  <si>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</si>
  <si>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</si>
  <si>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</si>
  <si>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</si>
  <si>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</si>
  <si>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</si>
  <si>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</si>
  <si>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</si>
  <si>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</si>
  <si>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</si>
  <si>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</si>
  <si>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</si>
  <si>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</si>
  <si>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</si>
  <si>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</si>
  <si>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</si>
  <si>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</si>
  <si>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</si>
  <si>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</si>
  <si>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</si>
  <si>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</si>
  <si>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</si>
  <si>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</si>
  <si>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</si>
  <si>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</si>
  <si>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</si>
  <si>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</si>
  <si>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</si>
  <si>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</si>
  <si>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</si>
  <si>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</si>
  <si>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</si>
  <si>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</si>
  <si>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</si>
  <si>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</si>
  <si>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</si>
  <si>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</si>
  <si>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</si>
  <si>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</si>
  <si>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</si>
  <si>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</si>
  <si>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</si>
  <si>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</si>
  <si>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</si>
  <si>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</si>
  <si>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</si>
  <si>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</si>
  <si>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</si>
  <si>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</si>
  <si>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</si>
  <si>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</si>
  <si>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</si>
  <si>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</si>
  <si>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</si>
  <si>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</si>
  <si>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</si>
  <si>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</si>
  <si>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</si>
  <si>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</si>
  <si>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</si>
  <si>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</si>
  <si>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</si>
  <si>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</si>
  <si>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</si>
  <si>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</si>
  <si>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</si>
  <si>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</si>
  <si>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</si>
  <si>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</si>
  <si>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</si>
  <si>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</si>
  <si>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</si>
  <si>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</si>
  <si>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</si>
  <si>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</si>
  <si>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</si>
  <si>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</si>
  <si>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</si>
  <si>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</si>
  <si>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</si>
  <si>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</si>
  <si>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</si>
  <si>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</si>
  <si>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</si>
  <si>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</si>
  <si>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</si>
  <si>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</si>
  <si>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</si>
  <si>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</si>
  <si>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</si>
  <si>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</si>
  <si>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</si>
  <si>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</si>
  <si>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</si>
  <si>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</si>
  <si>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</si>
  <si>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</si>
  <si>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</si>
  <si>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</si>
  <si>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</si>
  <si>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</si>
  <si>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</si>
  <si>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</si>
  <si>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</si>
  <si>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</si>
  <si>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</si>
  <si>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</si>
  <si>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</si>
  <si>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</si>
  <si>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</si>
  <si>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</si>
  <si>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</si>
  <si>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</si>
  <si>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</si>
  <si>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</si>
  <si>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</si>
  <si>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</si>
  <si>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</si>
  <si>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</si>
  <si>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</si>
  <si>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</si>
  <si>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</si>
  <si>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</si>
  <si>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</si>
  <si>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</si>
  <si>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</si>
  <si>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</si>
  <si>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</si>
  <si>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</si>
  <si>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</si>
  <si>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</si>
  <si>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</si>
  <si>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</si>
  <si>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</si>
  <si>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</si>
  <si>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</si>
  <si>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</si>
  <si>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</si>
  <si>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</si>
  <si>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</si>
  <si>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</si>
  <si>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</si>
  <si>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</si>
  <si>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</si>
  <si>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</si>
  <si>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</si>
  <si>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</si>
  <si>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</si>
  <si>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</si>
  <si>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</si>
  <si>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</si>
  <si>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</si>
  <si>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</si>
  <si>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</si>
  <si>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</si>
  <si>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</si>
  <si>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</si>
  <si>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</si>
  <si>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</si>
  <si>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</si>
  <si>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</si>
  <si>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</si>
  <si>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</si>
  <si>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</si>
  <si>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</si>
  <si>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</si>
  <si>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</si>
  <si>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</si>
  <si>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</si>
  <si>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</si>
  <si>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</si>
  <si>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</si>
  <si>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</si>
  <si>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</si>
  <si>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</si>
  <si>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</si>
  <si>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</si>
  <si>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</si>
  <si>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</si>
  <si>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</si>
  <si>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</si>
  <si>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</si>
  <si>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</si>
  <si>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</si>
  <si>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</si>
  <si>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</si>
  <si>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</si>
  <si>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</si>
  <si>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</si>
  <si>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</si>
  <si>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</si>
  <si>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</si>
  <si>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</si>
  <si>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</si>
  <si>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</si>
  <si>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</si>
  <si>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</si>
  <si>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</si>
  <si>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</si>
  <si>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</si>
  <si>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</si>
  <si>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</si>
  <si>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</si>
  <si>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</si>
  <si>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</si>
  <si>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</si>
  <si>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</si>
  <si>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</si>
  <si>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</si>
  <si>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</si>
  <si>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</si>
  <si>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</si>
  <si>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</si>
  <si>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</si>
  <si>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</si>
  <si>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</si>
  <si>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</si>
  <si>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</si>
  <si>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</si>
  <si>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</si>
  <si>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</si>
  <si>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</si>
  <si>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</si>
  <si>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</si>
  <si>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</si>
  <si>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</si>
  <si>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</si>
  <si>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</si>
  <si>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</si>
  <si>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</si>
  <si>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</si>
  <si>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</si>
  <si>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</si>
  <si>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</si>
  <si>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</si>
  <si>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</si>
  <si>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</si>
  <si>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</si>
  <si>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</si>
  <si>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</si>
  <si>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</si>
  <si>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</si>
  <si>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</si>
  <si>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</si>
  <si>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</si>
  <si>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</si>
  <si>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</si>
  <si>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</si>
  <si>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</si>
  <si>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</si>
  <si>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</si>
  <si>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</si>
  <si>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</si>
  <si>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</si>
  <si>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</si>
  <si>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</si>
  <si>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</si>
  <si>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</si>
  <si>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</si>
  <si>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</si>
  <si>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</si>
  <si>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</si>
  <si>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</si>
  <si>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</si>
  <si>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</si>
  <si>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</si>
  <si>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</si>
  <si>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</si>
  <si>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</si>
  <si>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</si>
  <si>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</si>
  <si>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</si>
  <si>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</si>
  <si>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</si>
  <si>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</si>
  <si>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</si>
  <si>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</si>
  <si>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</si>
  <si>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</si>
  <si>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</si>
  <si>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</si>
  <si>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</si>
  <si>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</si>
  <si>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</si>
  <si>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</si>
  <si>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</si>
  <si>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</si>
  <si>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</si>
  <si>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</si>
  <si>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</si>
  <si>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</si>
  <si>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</si>
  <si>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</si>
  <si>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</si>
  <si>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</si>
  <si>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</si>
  <si>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</si>
  <si>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</si>
  <si>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</si>
  <si>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</si>
  <si>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</si>
  <si>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</si>
  <si>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</si>
  <si>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</si>
  <si>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</si>
  <si>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</si>
  <si>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</si>
  <si>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</si>
  <si>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</si>
  <si>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</si>
  <si>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</si>
  <si>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</si>
  <si>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</si>
  <si>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</si>
  <si>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</si>
  <si>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</si>
  <si>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</si>
  <si>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</si>
  <si>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</si>
  <si>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</si>
  <si>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</si>
  <si>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</si>
  <si>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</si>
  <si>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</si>
  <si>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</si>
  <si>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</si>
  <si>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</si>
  <si>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</si>
  <si>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</si>
  <si>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</si>
  <si>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</si>
  <si>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</si>
  <si>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</si>
  <si>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</si>
  <si>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</si>
  <si>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</si>
  <si>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</si>
  <si>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</si>
  <si>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</si>
  <si>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</si>
  <si>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</si>
  <si>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</si>
  <si>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</si>
  <si>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</si>
  <si>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</si>
  <si>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</si>
  <si>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</si>
  <si>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</si>
  <si>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</si>
  <si>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</si>
  <si>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</si>
  <si>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</si>
  <si>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</si>
  <si>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</si>
  <si>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</si>
  <si>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</si>
  <si>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</si>
  <si>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</si>
  <si>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</si>
  <si>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</si>
  <si>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</si>
  <si>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</si>
  <si>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</si>
  <si>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</si>
  <si>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</si>
  <si>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</si>
  <si>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</si>
  <si>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</si>
  <si>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</si>
  <si>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</si>
  <si>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</si>
  <si>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</si>
  <si>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</si>
  <si>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</si>
  <si>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</si>
  <si>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</si>
  <si>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</si>
  <si>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</si>
  <si>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</si>
  <si>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</si>
  <si>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</si>
  <si>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</si>
  <si>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</si>
  <si>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</si>
  <si>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</si>
  <si>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</si>
  <si>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</si>
  <si>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</si>
  <si>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</si>
  <si>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</si>
  <si>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</si>
  <si>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</si>
  <si>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</si>
  <si>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</si>
  <si>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</si>
  <si>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</si>
  <si>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</si>
  <si>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</si>
  <si>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</si>
  <si>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</si>
  <si>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</si>
  <si>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</si>
  <si>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</si>
  <si>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</si>
  <si>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</si>
  <si>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</si>
  <si>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</si>
  <si>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</si>
  <si>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</si>
  <si>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</si>
  <si>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</si>
  <si>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</si>
  <si>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</si>
  <si>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</si>
  <si>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</si>
  <si>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</si>
  <si>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</si>
  <si>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</si>
  <si>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</si>
  <si>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</si>
  <si>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</si>
  <si>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</si>
  <si>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</si>
  <si>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</si>
  <si>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</si>
  <si>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</si>
  <si>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</si>
  <si>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</si>
  <si>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</si>
  <si>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</si>
  <si>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</si>
  <si>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</si>
  <si>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</si>
  <si>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</si>
  <si>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</si>
  <si>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</si>
  <si>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</si>
  <si>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</si>
  <si>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</si>
  <si>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</si>
  <si>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</si>
  <si>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</si>
  <si>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</si>
  <si>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</si>
  <si>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</si>
  <si>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</si>
  <si>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</si>
  <si>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</si>
  <si>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</si>
  <si>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</si>
  <si>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</si>
  <si>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</si>
  <si>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</si>
  <si>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</si>
  <si>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</si>
  <si>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</si>
  <si>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</si>
  <si>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</si>
  <si>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</si>
  <si>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</si>
  <si>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</si>
  <si>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</si>
  <si>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</si>
  <si>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</si>
  <si>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</si>
  <si>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</si>
  <si>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</si>
  <si>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</si>
  <si>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</si>
  <si>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</si>
  <si>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</si>
  <si>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</si>
  <si>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</si>
  <si>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</si>
  <si>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</si>
  <si>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</si>
  <si>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</si>
  <si>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</si>
  <si>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</si>
  <si>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</si>
  <si>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</si>
  <si>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</si>
  <si>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</si>
  <si>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</si>
  <si>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</si>
  <si>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</si>
  <si>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</si>
  <si>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</si>
  <si>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</si>
  <si>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</si>
  <si>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</si>
  <si>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</si>
  <si>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</si>
  <si>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</si>
  <si>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</si>
  <si>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</si>
  <si>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</si>
  <si>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</si>
  <si>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</si>
  <si>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</si>
  <si>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</si>
  <si>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</si>
  <si>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</si>
  <si>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</si>
  <si>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</si>
  <si>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</si>
  <si>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</si>
  <si>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</si>
  <si>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</si>
  <si>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</si>
  <si>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</si>
  <si>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</si>
  <si>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</si>
  <si>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</si>
  <si>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</si>
  <si>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</si>
  <si>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</si>
  <si>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</si>
  <si>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</si>
  <si>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</si>
  <si>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</si>
  <si>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</si>
  <si>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</si>
  <si>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</si>
  <si>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</si>
  <si>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</si>
  <si>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</si>
  <si>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</si>
  <si>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</si>
  <si>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</si>
  <si>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</si>
  <si>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</si>
  <si>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</si>
  <si>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</si>
  <si>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</si>
  <si>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</si>
  <si>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</si>
  <si>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</si>
  <si>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</si>
  <si>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</si>
  <si>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</si>
  <si>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</si>
  <si>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</si>
  <si>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</si>
  <si>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</si>
  <si>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</si>
  <si>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</si>
  <si>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</si>
  <si>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</si>
  <si>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</si>
  <si>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</si>
  <si>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</si>
  <si>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</si>
  <si>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</si>
  <si>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</si>
  <si>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</si>
  <si>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</si>
  <si>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</si>
  <si>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</si>
  <si>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</si>
  <si>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</si>
  <si>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</si>
  <si>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</si>
  <si>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</si>
  <si>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</si>
  <si>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</si>
  <si>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</si>
  <si>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</si>
  <si>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</si>
  <si>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</si>
  <si>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</si>
  <si>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</si>
  <si>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</si>
  <si>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</si>
  <si>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</si>
  <si>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</si>
  <si>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</si>
  <si>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</si>
  <si>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</si>
  <si>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</si>
  <si>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</si>
  <si>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</si>
  <si>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</si>
  <si>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</si>
  <si>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</si>
  <si>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</si>
  <si>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</si>
  <si>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</si>
  <si>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</si>
  <si>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</si>
  <si>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</si>
  <si>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</si>
  <si>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</si>
  <si>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</si>
  <si>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</si>
  <si>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</si>
  <si>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</si>
  <si>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</si>
  <si>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</si>
  <si>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</si>
  <si>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</si>
  <si>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</si>
  <si>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</si>
  <si>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</si>
  <si>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</si>
  <si>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</si>
  <si>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</si>
  <si>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</si>
  <si>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</si>
  <si>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</si>
  <si>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</si>
  <si>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</si>
  <si>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</si>
  <si>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</si>
  <si>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</si>
  <si>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</si>
  <si>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</si>
  <si>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</si>
  <si>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</si>
  <si>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</si>
  <si>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</si>
  <si>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</si>
  <si>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</si>
  <si>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</si>
  <si>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</si>
  <si>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</si>
  <si>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</si>
  <si>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</si>
  <si>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</si>
  <si>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</si>
  <si>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</si>
  <si>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</si>
  <si>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</si>
  <si>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</si>
  <si>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</si>
  <si>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</si>
  <si>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</si>
  <si>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</si>
  <si>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</si>
  <si>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</si>
  <si>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</si>
  <si>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</si>
  <si>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</si>
  <si>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</si>
  <si>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</si>
  <si>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</si>
  <si>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</si>
  <si>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</si>
  <si>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</si>
  <si>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</si>
  <si>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</si>
  <si>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</si>
  <si>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</si>
  <si>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</si>
  <si>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</si>
  <si>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</si>
  <si>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</si>
  <si>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</si>
  <si>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</si>
  <si>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</si>
  <si>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</si>
  <si>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</si>
  <si>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</si>
  <si>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</si>
  <si>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</si>
  <si>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</si>
  <si>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</si>
  <si>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</si>
  <si>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</si>
  <si>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</si>
  <si>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</si>
  <si>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</si>
  <si>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</si>
  <si>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</si>
  <si>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</si>
  <si>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</si>
  <si>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</si>
  <si>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</si>
  <si>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</si>
  <si>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</si>
  <si>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</si>
  <si>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</si>
  <si>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</si>
  <si>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</si>
  <si>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</si>
  <si>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</si>
  <si>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</si>
  <si>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</si>
  <si>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</si>
  <si>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</si>
  <si>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</si>
  <si>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</si>
  <si>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</si>
  <si>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</si>
  <si>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</si>
  <si>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</si>
  <si>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</si>
  <si>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</si>
  <si>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</si>
  <si>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</si>
  <si>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</si>
  <si>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</si>
  <si>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</si>
  <si>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</si>
  <si>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</si>
  <si>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</si>
  <si>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</si>
  <si>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</si>
  <si>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</si>
  <si>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</si>
  <si>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</si>
  <si>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</si>
  <si>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</si>
  <si>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</si>
  <si>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</si>
  <si>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</si>
  <si>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</si>
  <si>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</si>
  <si>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</si>
  <si>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</si>
  <si>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</si>
  <si>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</si>
  <si>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</si>
  <si>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</si>
  <si>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</si>
  <si>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</si>
  <si>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</si>
  <si>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</si>
  <si>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</si>
  <si>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</si>
  <si>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</si>
  <si>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</si>
  <si>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</si>
  <si>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</si>
  <si>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</si>
  <si>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</si>
  <si>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</si>
  <si>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</si>
  <si>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</si>
  <si>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</si>
  <si>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</si>
  <si>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</si>
  <si>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</si>
  <si>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</si>
  <si>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</si>
  <si>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</si>
  <si>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</si>
  <si>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</si>
  <si>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</si>
  <si>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</si>
  <si>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</si>
  <si>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</si>
  <si>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</si>
  <si>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</si>
  <si>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</si>
  <si>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</si>
  <si>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</si>
  <si>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</si>
  <si>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</si>
  <si>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</si>
  <si>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</si>
  <si>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</si>
  <si>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</si>
  <si>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</si>
  <si>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</si>
  <si>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</si>
  <si>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</si>
  <si>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</si>
  <si>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</si>
  <si>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</si>
  <si>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</si>
  <si>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</si>
  <si>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</si>
  <si>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</si>
  <si>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</si>
  <si>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</si>
  <si>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</si>
  <si>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</si>
  <si>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</si>
  <si>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</si>
  <si>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</si>
  <si>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</si>
  <si>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</si>
  <si>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</si>
  <si>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</si>
  <si>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</si>
  <si>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</si>
  <si>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</si>
  <si>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</si>
  <si>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</si>
  <si>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</si>
  <si>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</si>
  <si>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</si>
  <si>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</si>
  <si>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</si>
  <si>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</si>
  <si>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</si>
  <si>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</si>
  <si>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</si>
  <si>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</si>
  <si>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</si>
  <si>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</si>
  <si>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</si>
  <si>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</si>
  <si>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</si>
  <si>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</si>
  <si>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</si>
  <si>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</si>
  <si>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</si>
  <si>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</si>
  <si>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</si>
  <si>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</si>
  <si>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</si>
  <si>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</si>
  <si>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</si>
  <si>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</si>
  <si>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</si>
  <si>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</si>
  <si>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</si>
  <si>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</si>
  <si>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</si>
  <si>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</si>
  <si>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</si>
  <si>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</si>
  <si>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</si>
  <si>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</si>
  <si>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</si>
  <si>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</si>
  <si>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</si>
  <si>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</si>
  <si>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</si>
  <si>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</si>
  <si>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</si>
  <si>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</si>
  <si>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</si>
  <si>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</si>
  <si>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</si>
  <si>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</si>
  <si>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</si>
  <si>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</si>
  <si>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</si>
  <si>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</si>
  <si>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</si>
  <si>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</si>
  <si>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</si>
  <si>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</si>
  <si>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</si>
  <si>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</si>
  <si>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</si>
  <si>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</si>
  <si>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</si>
  <si>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</si>
  <si>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</si>
  <si>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</si>
  <si>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</si>
  <si>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</si>
  <si>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</si>
  <si>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</si>
  <si>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</si>
  <si>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</si>
  <si>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</si>
  <si>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</si>
  <si>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</si>
  <si>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</si>
  <si>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</si>
  <si>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</si>
  <si>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</si>
  <si>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</si>
  <si>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</si>
  <si>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</si>
  <si>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</si>
  <si>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</si>
  <si>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</si>
  <si>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</si>
  <si>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</si>
  <si>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</si>
  <si>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</si>
  <si>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</si>
  <si>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</si>
  <si>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</si>
  <si>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</si>
  <si>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</si>
  <si>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</si>
  <si>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</si>
  <si>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</si>
  <si>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</si>
  <si>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</si>
  <si>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</si>
  <si>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</si>
  <si>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</si>
  <si>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</si>
  <si>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</si>
  <si>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</si>
  <si>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</si>
  <si>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</si>
  <si>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</si>
  <si>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</si>
  <si>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</si>
  <si>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</si>
  <si>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</si>
  <si>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</si>
  <si>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</si>
  <si>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</si>
  <si>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</si>
  <si>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</si>
  <si>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</si>
  <si>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</si>
  <si>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</si>
  <si>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</si>
  <si>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</si>
  <si>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</si>
  <si>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</si>
  <si>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</si>
  <si>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</si>
  <si>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</si>
  <si>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</si>
  <si>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</si>
  <si>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</si>
  <si>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</si>
  <si>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</si>
  <si>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</si>
  <si>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</si>
  <si>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</si>
  <si>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</si>
  <si>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</si>
  <si>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</si>
  <si>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</si>
  <si>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</si>
  <si>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</si>
  <si>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</si>
  <si>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</si>
  <si>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</si>
  <si>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</si>
  <si>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</si>
  <si>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</si>
  <si>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</si>
  <si>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</si>
  <si>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</si>
  <si>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</si>
  <si>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</si>
  <si>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</si>
  <si>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</si>
  <si>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</si>
  <si>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</si>
  <si>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</si>
  <si>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</si>
  <si>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</si>
  <si>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</si>
  <si>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</si>
  <si>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</si>
  <si>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</si>
  <si>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</si>
  <si>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</si>
  <si>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</si>
  <si>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</si>
  <si>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</si>
  <si>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</si>
  <si>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</si>
  <si>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</si>
  <si>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</si>
  <si>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</si>
  <si>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</si>
  <si>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</si>
  <si>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</si>
  <si>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</si>
  <si>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</si>
  <si>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</si>
  <si>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</si>
  <si>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</si>
  <si>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</si>
  <si>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</si>
  <si>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</si>
  <si>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</si>
  <si>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</si>
  <si>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</si>
  <si>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</si>
  <si>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</si>
  <si>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</si>
  <si>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</si>
  <si>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</si>
  <si>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</si>
  <si>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</si>
  <si>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</si>
  <si>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</si>
  <si>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</si>
  <si>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</si>
  <si>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</si>
  <si>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</si>
  <si>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</si>
  <si>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</si>
  <si>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</si>
  <si>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</si>
  <si>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</si>
  <si>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</si>
  <si>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</si>
  <si>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</si>
  <si>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</si>
  <si>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</si>
  <si>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</si>
  <si>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</si>
  <si>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</si>
  <si>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</si>
  <si>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</si>
  <si>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</si>
  <si>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</si>
  <si>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</si>
  <si>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</si>
  <si>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</si>
  <si>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</si>
  <si>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</si>
  <si>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</si>
  <si>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</si>
  <si>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</si>
  <si>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</si>
  <si>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</si>
  <si>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</si>
  <si>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</si>
  <si>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</si>
  <si>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</si>
  <si>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</si>
  <si>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</si>
  <si>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</si>
  <si>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</si>
  <si>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</si>
  <si>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</si>
  <si>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</si>
  <si>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</si>
  <si>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</si>
  <si>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</si>
  <si>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</si>
  <si>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</si>
  <si>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</si>
  <si>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</si>
  <si>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</si>
  <si>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</si>
  <si>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</si>
  <si>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</si>
  <si>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</si>
  <si>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</si>
  <si>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</si>
  <si>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</si>
  <si>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</si>
  <si>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</si>
  <si>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</si>
  <si>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</si>
  <si>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</si>
  <si>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</si>
  <si>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</si>
  <si>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</si>
  <si>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</si>
  <si>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</si>
  <si>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</si>
  <si>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</si>
  <si>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</si>
  <si>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</si>
  <si>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</si>
  <si>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</si>
  <si>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</si>
  <si>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</si>
  <si>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</si>
  <si>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</si>
  <si>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</si>
  <si>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</si>
  <si>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</si>
  <si>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</si>
  <si>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</si>
  <si>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</si>
  <si>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</si>
  <si>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</si>
  <si>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</si>
  <si>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</si>
  <si>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</si>
  <si>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</si>
  <si>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</si>
  <si>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</si>
  <si>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</si>
  <si>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</si>
  <si>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</si>
  <si>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</si>
  <si>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</si>
  <si>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</si>
  <si>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</si>
  <si>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</si>
  <si>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</si>
  <si>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</si>
  <si>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</si>
  <si>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</si>
  <si>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</si>
  <si>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</si>
  <si>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</si>
  <si>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</si>
  <si>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</si>
  <si>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</si>
  <si>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</si>
  <si>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</si>
  <si>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</si>
  <si>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</si>
  <si>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</si>
  <si>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</si>
  <si>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</si>
  <si>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</si>
  <si>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</si>
  <si>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</si>
  <si>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</si>
  <si>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</si>
  <si>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</si>
  <si>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</si>
  <si>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</si>
  <si>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</si>
  <si>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</si>
  <si>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</si>
  <si>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</si>
  <si>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</si>
  <si>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</si>
  <si>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</si>
  <si>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</si>
  <si>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</si>
  <si>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</si>
  <si>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</si>
  <si>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</si>
  <si>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</si>
  <si>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</si>
  <si>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</si>
  <si>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</si>
  <si>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</si>
  <si>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</si>
  <si>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</si>
  <si>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</si>
  <si>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</si>
  <si>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</si>
  <si>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</si>
  <si>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</si>
  <si>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</si>
  <si>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</si>
  <si>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</si>
  <si>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</si>
  <si>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</si>
  <si>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</si>
  <si>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</si>
  <si>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</si>
  <si>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</si>
  <si>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</si>
  <si>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</si>
  <si>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</si>
  <si>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</si>
  <si>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</si>
  <si>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</si>
  <si>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</si>
  <si>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</si>
  <si>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</si>
  <si>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</si>
  <si>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</si>
  <si>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</si>
  <si>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</si>
  <si>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</si>
  <si>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</si>
  <si>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</si>
  <si>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</si>
  <si>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</si>
  <si>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</si>
  <si>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</si>
  <si>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</si>
  <si>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</si>
  <si>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</si>
  <si>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</si>
  <si>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</si>
  <si>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</si>
  <si>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</si>
  <si>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</si>
  <si>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</si>
  <si>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</si>
  <si>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</si>
  <si>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</si>
  <si>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</si>
  <si>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</si>
  <si>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</si>
  <si>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</si>
  <si>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</si>
  <si>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</si>
  <si>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</si>
  <si>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</si>
  <si>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</si>
  <si>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</si>
  <si>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</si>
  <si>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</si>
  <si>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</si>
  <si>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</si>
  <si>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</si>
  <si>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</si>
  <si>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</si>
  <si>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</si>
  <si>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</si>
  <si>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</si>
  <si>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</si>
  <si>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</si>
  <si>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</si>
  <si>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</si>
  <si>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</si>
  <si>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</si>
  <si>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</si>
  <si>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</si>
  <si>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</si>
  <si>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</si>
  <si>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</si>
  <si>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</si>
  <si>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</si>
  <si>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</si>
  <si>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</si>
  <si>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</si>
  <si>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</si>
  <si>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</si>
  <si>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</si>
  <si>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</si>
  <si>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</si>
  <si>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</si>
  <si>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</si>
  <si>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</si>
  <si>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</si>
  <si>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</si>
  <si>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</si>
  <si>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</si>
  <si>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</si>
  <si>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</si>
  <si>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</si>
  <si>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</si>
  <si>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</si>
  <si>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</si>
  <si>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</si>
  <si>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</si>
  <si>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</si>
  <si>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</si>
  <si>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</si>
  <si>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</si>
  <si>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</si>
  <si>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</si>
  <si>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</si>
  <si>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</si>
  <si>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</si>
  <si>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</si>
  <si>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</si>
  <si>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</si>
  <si>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</si>
  <si>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</si>
  <si>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</si>
  <si>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</si>
  <si>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</si>
  <si>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</si>
  <si>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</si>
  <si>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</si>
  <si>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</si>
  <si>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</si>
  <si>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</si>
  <si>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</si>
  <si>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</si>
  <si>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</si>
  <si>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</si>
  <si>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</si>
  <si>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</si>
  <si>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</si>
  <si>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</si>
  <si>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</si>
  <si>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</si>
  <si>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</si>
  <si>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</si>
  <si>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</si>
  <si>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</si>
  <si>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</si>
  <si>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</si>
  <si>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</si>
  <si>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</si>
  <si>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</si>
  <si>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</si>
  <si>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</si>
  <si>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</si>
  <si>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</si>
  <si>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</si>
  <si>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</si>
  <si>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</si>
  <si>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</si>
  <si>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</si>
  <si>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</si>
  <si>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</si>
  <si>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</si>
  <si>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</si>
  <si>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</si>
  <si>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</si>
  <si>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</si>
  <si>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</si>
  <si>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</si>
  <si>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</si>
  <si>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</si>
  <si>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</si>
  <si>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</si>
  <si>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</si>
  <si>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</si>
  <si>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</si>
  <si>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</si>
  <si>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</si>
  <si>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</si>
  <si>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</si>
  <si>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</si>
  <si>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</si>
  <si>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</si>
  <si>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</si>
  <si>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</si>
  <si>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</si>
  <si>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</si>
  <si>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</si>
  <si>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</si>
  <si>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</si>
  <si>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</si>
  <si>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</si>
  <si>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</si>
  <si>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</si>
  <si>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</si>
  <si>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</si>
  <si>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</si>
  <si>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</si>
  <si>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</si>
  <si>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</si>
  <si>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</si>
  <si>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</si>
  <si>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</si>
  <si>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</si>
  <si>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</si>
  <si>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</si>
  <si>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</si>
  <si>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</si>
  <si>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</si>
  <si>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</si>
  <si>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</si>
  <si>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</si>
  <si>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</si>
  <si>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</si>
  <si>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</si>
  <si>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</si>
  <si>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</si>
  <si>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</si>
  <si>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</si>
  <si>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</si>
  <si>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</si>
  <si>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</si>
  <si>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</si>
  <si>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</si>
  <si>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</si>
  <si>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</si>
  <si>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</si>
  <si>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</si>
  <si>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</si>
  <si>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</si>
  <si>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</si>
  <si>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</si>
  <si>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</si>
  <si>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</si>
  <si>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</si>
  <si>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</si>
  <si>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</si>
  <si>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</si>
  <si>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</si>
  <si>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</si>
  <si>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</si>
  <si>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</si>
  <si>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</si>
  <si>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</si>
  <si>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</si>
  <si>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</si>
  <si>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</si>
  <si>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</si>
  <si>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</si>
  <si>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</si>
  <si>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</si>
  <si>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</si>
  <si>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</si>
  <si>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</si>
  <si>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</si>
  <si>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</si>
  <si>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</si>
  <si>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</si>
  <si>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</si>
  <si>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</si>
  <si>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</si>
  <si>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</si>
  <si>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</si>
  <si>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</si>
  <si>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</si>
  <si>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</si>
  <si>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</si>
  <si>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</si>
  <si>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</si>
  <si>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</si>
  <si>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</si>
  <si>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</si>
  <si>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</si>
  <si>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</si>
  <si>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</si>
  <si>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</si>
  <si>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</si>
  <si>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</si>
  <si>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</si>
  <si>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</si>
  <si>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</si>
  <si>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</si>
  <si>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</si>
  <si>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</si>
  <si>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</si>
  <si>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</si>
  <si>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</si>
  <si>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</si>
  <si>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</si>
  <si>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</si>
  <si>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</si>
  <si>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</si>
  <si>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</si>
  <si>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</si>
  <si>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</si>
  <si>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</si>
  <si>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</si>
  <si>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</si>
  <si>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</si>
  <si>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</si>
  <si>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</si>
  <si>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</si>
  <si>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</si>
  <si>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</si>
  <si>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</si>
  <si>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</si>
  <si>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</si>
  <si>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</si>
  <si>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</si>
  <si>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</si>
  <si>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</si>
  <si>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</si>
  <si>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</si>
  <si>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</si>
  <si>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</si>
  <si>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</si>
  <si>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</si>
  <si>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</si>
  <si>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</si>
  <si>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</si>
  <si>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</si>
  <si>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</si>
  <si>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</si>
  <si>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</si>
  <si>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</si>
  <si>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</si>
  <si>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</si>
  <si>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</si>
  <si>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</si>
  <si>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</si>
  <si>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</si>
  <si>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</si>
  <si>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</si>
  <si>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</si>
  <si>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</si>
  <si>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</si>
  <si>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</si>
  <si>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</si>
  <si>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</si>
  <si>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</si>
  <si>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</si>
  <si>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</si>
  <si>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</si>
  <si>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</si>
  <si>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</si>
  <si>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</si>
  <si>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</si>
  <si>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</si>
  <si>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</si>
  <si>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</si>
  <si>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</si>
  <si>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</si>
  <si>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</si>
  <si>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</si>
  <si>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</si>
  <si>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</si>
  <si>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</si>
  <si>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</si>
  <si>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</si>
  <si>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</si>
  <si>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</si>
  <si>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</si>
  <si>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</si>
  <si>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</si>
  <si>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</si>
  <si>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</si>
  <si>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</si>
  <si>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</si>
  <si>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</si>
  <si>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</si>
  <si>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</si>
  <si>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</si>
  <si>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</si>
  <si>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</si>
  <si>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</si>
  <si>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</si>
  <si>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</si>
  <si>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</si>
  <si>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</si>
  <si>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</si>
  <si>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</si>
  <si>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</si>
  <si>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</si>
  <si>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</si>
  <si>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</si>
  <si>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</si>
  <si>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</si>
  <si>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</si>
  <si>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</si>
  <si>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</si>
  <si>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</si>
  <si>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</si>
  <si>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</si>
  <si>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</si>
  <si>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</si>
  <si>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</si>
  <si>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</si>
  <si>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</si>
  <si>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</si>
  <si>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</si>
  <si>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</si>
  <si>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</si>
  <si>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</si>
  <si>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</si>
  <si>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</si>
  <si>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</si>
  <si>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</si>
  <si>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</si>
  <si>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</si>
  <si>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</si>
  <si>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</si>
  <si>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</si>
  <si>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</si>
  <si>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</si>
  <si>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</si>
  <si>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</si>
  <si>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</si>
  <si>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</si>
  <si>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</si>
  <si>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</si>
  <si>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</si>
  <si>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</si>
  <si>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</si>
  <si>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</si>
  <si>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</si>
  <si>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</si>
  <si>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</si>
  <si>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</si>
  <si>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</si>
  <si>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</si>
  <si>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</si>
  <si>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</si>
  <si>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</si>
  <si>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</si>
  <si>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</si>
  <si>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</si>
  <si>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</si>
  <si>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</si>
  <si>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</si>
  <si>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</si>
  <si>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</si>
  <si>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</si>
  <si>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</si>
  <si>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</si>
  <si>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</si>
  <si>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</si>
  <si>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</si>
  <si>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</si>
  <si>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</si>
  <si>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</si>
  <si>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</si>
  <si>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</si>
  <si>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</si>
  <si>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</si>
  <si>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</si>
  <si>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</si>
  <si>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</si>
  <si>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</si>
  <si>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</si>
  <si>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</si>
  <si>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</si>
  <si>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</si>
  <si>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</si>
  <si>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</si>
  <si>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</si>
  <si>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</si>
  <si>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</si>
  <si>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</si>
  <si>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</si>
  <si>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</si>
  <si>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</si>
  <si>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</si>
  <si>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</si>
  <si>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</si>
  <si>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</si>
  <si>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</si>
  <si>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</si>
  <si>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</si>
  <si>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</si>
  <si>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</si>
  <si>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</si>
  <si>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</si>
  <si>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</si>
  <si>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</si>
  <si>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</si>
  <si>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</si>
  <si>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</si>
  <si>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</si>
  <si>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</si>
  <si>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</si>
  <si>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</si>
  <si>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</si>
  <si>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</si>
  <si>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</si>
  <si>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</si>
  <si>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</si>
  <si>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</si>
  <si>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</si>
  <si>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</si>
  <si>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</si>
  <si>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</si>
  <si>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</si>
  <si>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</si>
  <si>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</si>
  <si>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</si>
  <si>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</si>
  <si>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</si>
  <si>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</si>
  <si>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</si>
  <si>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</si>
  <si>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</si>
  <si>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</si>
  <si>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</si>
  <si>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</si>
  <si>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</si>
  <si>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</si>
  <si>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</si>
  <si>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</si>
  <si>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</si>
  <si>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</si>
  <si>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</si>
  <si>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</si>
  <si>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</si>
  <si>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</si>
  <si>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</si>
  <si>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</si>
  <si>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</si>
  <si>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</si>
  <si>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</si>
  <si>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</si>
  <si>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</si>
  <si>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</si>
  <si>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</si>
  <si>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</si>
  <si>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</si>
  <si>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</si>
  <si>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</si>
  <si>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</si>
  <si>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</si>
  <si>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</si>
  <si>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</si>
  <si>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</si>
  <si>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</si>
  <si>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</si>
  <si>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</si>
  <si>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</si>
  <si>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</si>
  <si>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</si>
  <si>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</si>
  <si>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</si>
  <si>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</si>
  <si>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</si>
  <si>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</si>
  <si>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</si>
  <si>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</si>
  <si>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</si>
  <si>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</si>
  <si>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</si>
  <si>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</si>
  <si>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</si>
  <si>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</si>
  <si>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</si>
  <si>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</si>
  <si>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</si>
  <si>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</si>
  <si>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</si>
  <si>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</si>
  <si>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</si>
  <si>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</si>
  <si>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</si>
  <si>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</si>
  <si>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</si>
  <si>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</si>
  <si>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</si>
  <si>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</si>
  <si>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</si>
  <si>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</si>
  <si>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</si>
  <si>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</si>
  <si>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</si>
  <si>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</si>
  <si>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</si>
  <si>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</si>
  <si>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</si>
  <si>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</si>
  <si>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</si>
  <si>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</si>
  <si>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</si>
  <si>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</si>
  <si>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</si>
  <si>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</si>
  <si>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</si>
  <si>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</si>
  <si>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</si>
  <si>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</si>
  <si>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</si>
  <si>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</si>
  <si>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</si>
  <si>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</si>
  <si>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</si>
  <si>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</si>
  <si>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</si>
  <si>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</si>
  <si>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</si>
  <si>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</si>
  <si>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</si>
  <si>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</si>
  <si>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</si>
  <si>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</si>
  <si>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</si>
  <si>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</si>
  <si>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</si>
  <si>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</si>
  <si>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</si>
  <si>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</si>
  <si>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</si>
  <si>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</si>
  <si>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</si>
  <si>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</si>
  <si>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</si>
  <si>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</si>
  <si>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</si>
  <si>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</si>
  <si>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</si>
  <si>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</si>
  <si>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</si>
  <si>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</si>
  <si>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</si>
  <si>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</si>
  <si>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</si>
  <si>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</si>
  <si>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</si>
  <si>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</si>
  <si>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</si>
  <si>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</si>
  <si>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</si>
  <si>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</si>
  <si>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</si>
  <si>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</si>
  <si>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</si>
  <si>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</si>
  <si>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</si>
  <si>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</si>
  <si>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</si>
  <si>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</si>
  <si>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</si>
  <si>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</si>
  <si>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</si>
  <si>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</si>
  <si>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</si>
  <si>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</si>
  <si>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</si>
  <si>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</si>
  <si>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</si>
  <si>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</si>
  <si>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</si>
  <si>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</si>
  <si>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</si>
  <si>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</si>
  <si>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</si>
  <si>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</si>
  <si>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</si>
  <si>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</si>
  <si>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</si>
  <si>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</si>
  <si>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</si>
  <si>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</si>
  <si>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</si>
  <si>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</si>
  <si>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</si>
  <si>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</si>
  <si>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</si>
  <si>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</si>
  <si>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</si>
  <si>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</si>
  <si>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</si>
  <si>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</si>
  <si>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</si>
  <si>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</si>
  <si>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</si>
  <si>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</si>
  <si>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</si>
  <si>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</si>
  <si>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</si>
  <si>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</si>
  <si>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</si>
  <si>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</si>
  <si>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</si>
  <si>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</si>
  <si>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</si>
  <si>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</si>
  <si>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</si>
  <si>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</si>
  <si>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</si>
  <si>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</si>
  <si>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</si>
  <si>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</si>
  <si>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</si>
  <si>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</si>
  <si>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</si>
  <si>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</si>
  <si>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</si>
  <si>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</si>
  <si>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</si>
  <si>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</si>
  <si>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</si>
  <si>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</si>
  <si>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</si>
  <si>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</si>
  <si>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</si>
  <si>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</si>
  <si>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</si>
  <si>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</si>
  <si>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</si>
  <si>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</si>
  <si>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</si>
  <si>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</si>
  <si>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</si>
  <si>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</si>
  <si>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</si>
  <si>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</si>
  <si>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</si>
  <si>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</si>
  <si>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</si>
  <si>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</si>
  <si>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</si>
  <si>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</si>
  <si>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</si>
  <si>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</si>
  <si>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</si>
  <si>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</si>
  <si>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</si>
  <si>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</si>
  <si>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</si>
  <si>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</si>
  <si>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</si>
  <si>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</si>
  <si>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</si>
  <si>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</si>
  <si>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</si>
  <si>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</si>
  <si>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</si>
  <si>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</si>
  <si>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</si>
  <si>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</si>
  <si>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</si>
  <si>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</si>
  <si>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</si>
  <si>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</si>
  <si>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</si>
  <si>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</si>
  <si>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</si>
  <si>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</si>
  <si>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</si>
  <si>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</si>
  <si>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</si>
  <si>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</si>
  <si>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</si>
  <si>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</si>
  <si>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</si>
  <si>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</si>
  <si>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</si>
  <si>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</si>
  <si>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</si>
  <si>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</si>
  <si>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</si>
  <si>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</si>
  <si>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</si>
  <si>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</si>
  <si>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</si>
  <si>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</si>
  <si>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</si>
  <si>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</si>
  <si>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</si>
  <si>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</si>
  <si>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</si>
  <si>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</si>
  <si>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</si>
  <si>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</si>
  <si>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</si>
  <si>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</si>
  <si>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</si>
  <si>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</si>
  <si>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</si>
  <si>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</si>
  <si>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</si>
  <si>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</si>
  <si>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</si>
  <si>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</si>
  <si>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</si>
  <si>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</si>
  <si>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</si>
  <si>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</si>
  <si>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</si>
  <si>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</si>
  <si>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</si>
  <si>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</si>
  <si>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</si>
  <si>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</si>
  <si>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</si>
  <si>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</si>
  <si>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</si>
  <si>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</si>
  <si>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</si>
  <si>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</si>
  <si>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</si>
  <si>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</si>
  <si>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</si>
  <si>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</si>
  <si>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</si>
  <si>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</si>
  <si>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</si>
  <si>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</si>
  <si>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</si>
  <si>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</si>
  <si>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</si>
  <si>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</si>
  <si>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</si>
  <si>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</si>
  <si>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</si>
  <si>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</si>
  <si>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</si>
  <si>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</si>
  <si>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</si>
  <si>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</si>
  <si>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</si>
  <si>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</si>
  <si>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</si>
  <si>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</si>
  <si>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</si>
  <si>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</si>
  <si>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</si>
  <si>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</si>
  <si>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</si>
  <si>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</si>
  <si>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</si>
  <si>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</si>
  <si>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</si>
  <si>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</si>
  <si>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</si>
  <si>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</si>
  <si>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</si>
  <si>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</si>
  <si>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</si>
  <si>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</si>
  <si>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</si>
  <si>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</si>
  <si>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</si>
  <si>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</si>
  <si>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</si>
  <si>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</si>
  <si>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</si>
  <si>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</si>
  <si>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</si>
  <si>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</si>
  <si>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</si>
  <si>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</si>
  <si>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</si>
  <si>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</si>
  <si>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</si>
  <si>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</si>
  <si>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</si>
  <si>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</si>
  <si>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</si>
  <si>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</si>
  <si>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</si>
  <si>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</si>
  <si>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</si>
  <si>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</si>
  <si>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</si>
  <si>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</si>
  <si>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</si>
  <si>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</si>
  <si>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</si>
  <si>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</si>
  <si>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</si>
  <si>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</si>
  <si>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</si>
  <si>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</si>
  <si>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</si>
  <si>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</si>
  <si>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</si>
  <si>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</si>
  <si>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</si>
  <si>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</si>
  <si>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</si>
  <si>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</si>
  <si>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</si>
  <si>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</si>
  <si>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</si>
  <si>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</si>
  <si>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</si>
  <si>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</si>
  <si>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</si>
  <si>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</si>
  <si>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</si>
  <si>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</si>
  <si>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</si>
  <si>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</si>
  <si>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</si>
  <si>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</si>
  <si>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</si>
  <si>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</si>
  <si>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</si>
  <si>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</si>
  <si>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</si>
  <si>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</si>
  <si>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</si>
  <si>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</si>
  <si>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</si>
  <si>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</si>
  <si>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</si>
  <si>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</si>
  <si>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</si>
  <si>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</si>
  <si>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</si>
  <si>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</si>
  <si>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</si>
  <si>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</si>
  <si>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</si>
  <si>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</si>
  <si>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</si>
  <si>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</si>
  <si>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</si>
  <si>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</si>
  <si>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</si>
  <si>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</si>
  <si>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</si>
  <si>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</si>
  <si>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</si>
  <si>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</si>
  <si>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</si>
  <si>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</si>
  <si>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</si>
  <si>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</si>
  <si>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</si>
  <si>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</si>
  <si>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</si>
  <si>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</si>
  <si>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</si>
  <si>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</si>
  <si>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</si>
  <si>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</si>
  <si>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</si>
  <si>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</si>
  <si>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</si>
  <si>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</si>
  <si>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</si>
  <si>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</si>
  <si>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</si>
  <si>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</si>
  <si>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</si>
  <si>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</si>
  <si>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</si>
  <si>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</si>
  <si>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</si>
  <si>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</si>
  <si>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</si>
  <si>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</si>
  <si>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</si>
  <si>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</si>
  <si>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</si>
  <si>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</si>
  <si>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</si>
  <si>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</si>
  <si>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</si>
  <si>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</si>
  <si>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</si>
  <si>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</si>
  <si>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</si>
  <si>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</si>
  <si>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</si>
  <si>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</si>
  <si>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</si>
  <si>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</si>
  <si>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</si>
  <si>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</si>
  <si>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</si>
  <si>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</si>
  <si>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</si>
  <si>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</si>
  <si>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</si>
  <si>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</si>
  <si>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</si>
  <si>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</si>
  <si>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</si>
  <si>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</si>
  <si>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</si>
  <si>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</si>
  <si>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</si>
  <si>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</si>
  <si>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</si>
  <si>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</si>
  <si>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</si>
  <si>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</si>
  <si>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</si>
  <si>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</si>
  <si>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</si>
  <si>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</si>
  <si>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</si>
  <si>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</si>
  <si>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</si>
  <si>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</si>
  <si>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</si>
  <si>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</si>
  <si>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</si>
  <si>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</si>
  <si>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</si>
  <si>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</si>
  <si>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</si>
  <si>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</si>
  <si>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</si>
  <si>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</si>
  <si>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</si>
  <si>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</si>
  <si>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</si>
  <si>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</si>
  <si>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</si>
  <si>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</si>
  <si>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</si>
  <si>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</si>
  <si>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</si>
  <si>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</si>
  <si>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</si>
  <si>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</si>
  <si>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</si>
  <si>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</si>
  <si>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</si>
  <si>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</si>
  <si>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</si>
  <si>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</si>
  <si>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</si>
  <si>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</si>
  <si>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</si>
  <si>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</si>
  <si>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</si>
  <si>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</si>
  <si>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</si>
  <si>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</si>
  <si>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</si>
  <si>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</si>
  <si>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</si>
  <si>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</si>
  <si>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</si>
  <si>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</si>
  <si>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</si>
  <si>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</si>
  <si>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</si>
  <si>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</si>
  <si>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</si>
  <si>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</si>
  <si>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</si>
  <si>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</si>
  <si>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</si>
  <si>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</si>
  <si>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</si>
  <si>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</si>
  <si>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</si>
  <si>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</si>
  <si>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</si>
  <si>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</si>
  <si>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</si>
  <si>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</si>
  <si>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</si>
  <si>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</si>
  <si>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</si>
  <si>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</si>
  <si>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</si>
  <si>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</si>
  <si>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</si>
  <si>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</si>
  <si>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</si>
  <si>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</si>
  <si>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</si>
  <si>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</si>
  <si>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</si>
  <si>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</si>
  <si>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</si>
  <si>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</si>
  <si>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</si>
  <si>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</si>
  <si>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</si>
  <si>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</si>
  <si>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</si>
  <si>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</si>
  <si>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</si>
  <si>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</si>
  <si>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</si>
  <si>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</si>
  <si>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</si>
  <si>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</si>
  <si>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</si>
  <si>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</si>
  <si>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</si>
  <si>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</si>
  <si>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</si>
  <si>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</si>
  <si>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</si>
  <si>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</si>
  <si>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</si>
  <si>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</si>
  <si>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</si>
  <si>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</si>
  <si>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</si>
  <si>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</si>
  <si>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</si>
  <si>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</si>
  <si>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</si>
  <si>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</si>
  <si>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</si>
  <si>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</si>
  <si>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</si>
  <si>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</si>
  <si>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</si>
  <si>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</si>
  <si>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</si>
  <si>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</si>
  <si>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</si>
  <si>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</si>
  <si>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</si>
  <si>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</si>
  <si>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</si>
  <si>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</si>
  <si>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</si>
  <si>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</si>
  <si>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</si>
  <si>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</si>
  <si>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</si>
  <si>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</si>
  <si>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</si>
  <si>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</si>
  <si>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</si>
  <si>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</si>
  <si>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</si>
  <si>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</si>
  <si>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</si>
  <si>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</si>
  <si>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</si>
  <si>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</si>
  <si>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</si>
  <si>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</si>
  <si>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</si>
  <si>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</si>
  <si>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</si>
  <si>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</si>
  <si>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</si>
  <si>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</si>
  <si>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</si>
  <si>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</si>
  <si>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</si>
  <si>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</si>
  <si>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</si>
  <si>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</si>
  <si>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</si>
  <si>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</si>
  <si>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</si>
  <si>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</si>
  <si>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</si>
  <si>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</si>
  <si>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</si>
  <si>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</si>
  <si>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</si>
  <si>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</si>
  <si>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</si>
  <si>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</si>
  <si>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</si>
  <si>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</si>
  <si>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</si>
  <si>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</si>
  <si>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</si>
  <si>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</si>
  <si>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</si>
  <si>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</si>
  <si>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</si>
  <si>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</si>
  <si>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</si>
  <si>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</si>
  <si>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</si>
  <si>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</si>
  <si>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</si>
  <si>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</si>
  <si>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</si>
  <si>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</si>
  <si>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</si>
  <si>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</si>
  <si>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</si>
  <si>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</si>
  <si>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</si>
  <si>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</si>
  <si>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</si>
  <si>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</si>
  <si>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</si>
  <si>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</si>
  <si>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</si>
  <si>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</si>
  <si>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</si>
  <si>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</si>
  <si>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</si>
  <si>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</si>
  <si>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</si>
  <si>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</si>
  <si>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</si>
  <si>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</si>
  <si>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</si>
  <si>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</si>
  <si>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</si>
  <si>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</si>
  <si>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</si>
  <si>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</si>
  <si>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</si>
  <si>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</si>
  <si>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</si>
  <si>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</si>
  <si>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</si>
  <si>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</si>
  <si>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</si>
  <si>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</si>
  <si>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</si>
  <si>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</si>
  <si>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</si>
  <si>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</si>
  <si>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</si>
  <si>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</si>
  <si>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</si>
  <si>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</si>
  <si>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</si>
  <si>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</si>
  <si>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</si>
  <si>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</si>
  <si>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</si>
  <si>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</si>
  <si>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</si>
  <si>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</si>
  <si>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</si>
  <si>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</si>
  <si>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</si>
  <si>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</si>
  <si>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</si>
  <si>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</si>
  <si>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</si>
  <si>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</si>
  <si>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</si>
  <si>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</si>
  <si>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</si>
  <si>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</si>
  <si>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</si>
  <si>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</si>
  <si>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</si>
  <si>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</si>
  <si>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</si>
  <si>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</si>
  <si>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</si>
  <si>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</si>
  <si>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</si>
  <si>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</si>
  <si>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</si>
  <si>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</si>
  <si>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</si>
  <si>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</si>
  <si>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</si>
  <si>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</si>
  <si>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</si>
  <si>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</si>
  <si>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</si>
  <si>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</si>
  <si>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</si>
  <si>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</si>
  <si>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</si>
  <si>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</si>
  <si>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</si>
  <si>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</si>
  <si>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</si>
  <si>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</si>
  <si>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</si>
  <si>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</si>
  <si>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</si>
  <si>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</si>
  <si>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</si>
  <si>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</si>
  <si>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</si>
  <si>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</si>
  <si>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</si>
  <si>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</si>
  <si>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</si>
  <si>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</si>
  <si>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</si>
  <si>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</si>
  <si>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</si>
  <si>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</si>
  <si>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</si>
  <si>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</si>
  <si>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</si>
  <si>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</si>
  <si>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</si>
  <si>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</si>
  <si>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</si>
  <si>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</si>
  <si>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</si>
  <si>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</si>
  <si>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</si>
  <si>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</si>
  <si>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</si>
  <si>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</si>
  <si>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</si>
  <si>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</si>
  <si>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</si>
  <si>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</si>
  <si>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</si>
  <si>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</si>
  <si>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</si>
  <si>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</si>
  <si>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</si>
  <si>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</si>
  <si>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</si>
  <si>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</si>
  <si>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</si>
  <si>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</si>
  <si>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</si>
  <si>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</si>
  <si>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</si>
  <si>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</si>
  <si>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</si>
  <si>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</si>
  <si>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</si>
  <si>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</si>
  <si>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</si>
  <si>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</si>
  <si>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</si>
  <si>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</si>
  <si>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</si>
  <si>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</si>
  <si>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</si>
  <si>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</si>
  <si>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</si>
  <si>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</si>
  <si>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</si>
  <si>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</si>
  <si>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</si>
  <si>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</si>
  <si>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</si>
  <si>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</si>
  <si>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</si>
  <si>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</si>
  <si>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</si>
  <si>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</si>
  <si>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</si>
  <si>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</si>
  <si>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</si>
  <si>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</si>
  <si>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</si>
  <si>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</si>
  <si>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</si>
  <si>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</si>
  <si>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</si>
  <si>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</si>
  <si>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</si>
  <si>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</si>
  <si>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</si>
  <si>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</si>
  <si>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</si>
  <si>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</si>
  <si>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</si>
  <si>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</si>
  <si>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</si>
  <si>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</si>
  <si>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</si>
  <si>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</si>
  <si>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</si>
  <si>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</si>
  <si>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</si>
  <si>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</si>
  <si>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</si>
  <si>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</si>
  <si>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</si>
  <si>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</si>
  <si>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</si>
  <si>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</si>
  <si>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</si>
  <si>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</si>
  <si>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</si>
  <si>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</si>
  <si>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</si>
  <si>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</si>
  <si>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</si>
  <si>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</si>
  <si>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</si>
  <si>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</si>
  <si>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</si>
  <si>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</si>
  <si>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</si>
  <si>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</si>
  <si>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</si>
  <si>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</si>
  <si>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</si>
  <si>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</si>
  <si>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</si>
  <si>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</si>
  <si>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</si>
  <si>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</si>
  <si>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</si>
  <si>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</si>
  <si>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</si>
  <si>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</si>
  <si>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</si>
  <si>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</si>
  <si>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</si>
  <si>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</si>
  <si>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</si>
  <si>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</si>
  <si>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</si>
  <si>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</si>
  <si>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</si>
  <si>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</si>
  <si>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</si>
  <si>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</si>
  <si>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</si>
  <si>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</si>
  <si>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</si>
  <si>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</si>
  <si>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</si>
  <si>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</si>
  <si>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</si>
  <si>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</si>
  <si>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</si>
  <si>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</si>
  <si>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</si>
  <si>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</si>
  <si>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</si>
  <si>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</si>
  <si>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</si>
  <si>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</si>
  <si>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</si>
  <si>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</si>
  <si>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</si>
  <si>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</si>
  <si>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</si>
  <si>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</si>
  <si>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</si>
  <si>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</si>
  <si>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</si>
  <si>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</si>
  <si>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</si>
  <si>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</si>
  <si>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</si>
  <si>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</si>
  <si>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</si>
  <si>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</si>
  <si>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</si>
  <si>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</si>
  <si>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</si>
  <si>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</si>
  <si>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</si>
  <si>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</si>
  <si>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</si>
  <si>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</si>
  <si>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</si>
  <si>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</si>
  <si>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</si>
  <si>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</si>
  <si>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</si>
  <si>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</si>
  <si>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</si>
  <si>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</si>
  <si>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</si>
  <si>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</si>
  <si>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</si>
  <si>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</si>
  <si>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</si>
  <si>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</si>
  <si>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</si>
  <si>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</si>
  <si>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</si>
  <si>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</si>
  <si>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</si>
  <si>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</si>
  <si>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</si>
  <si>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</si>
  <si>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</si>
  <si>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</si>
  <si>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</si>
  <si>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</si>
  <si>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</si>
  <si>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</si>
  <si>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</si>
  <si>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</si>
  <si>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</si>
  <si>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</si>
  <si>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</si>
  <si>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</si>
  <si>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</si>
  <si>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</si>
  <si>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</si>
  <si>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</si>
  <si>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</si>
  <si>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</si>
  <si>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</si>
  <si>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</si>
  <si>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</si>
  <si>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</si>
  <si>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</si>
  <si>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</si>
  <si>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</si>
  <si>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</si>
  <si>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</si>
  <si>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</si>
  <si>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</si>
  <si>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</si>
  <si>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</si>
  <si>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</si>
  <si>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</si>
  <si>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</si>
  <si>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</si>
  <si>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</si>
  <si>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</si>
  <si>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</si>
  <si>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</si>
  <si>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</si>
  <si>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</si>
  <si>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</si>
  <si>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</si>
  <si>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</si>
  <si>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</si>
  <si>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</si>
  <si>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</si>
  <si>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</si>
  <si>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</si>
  <si>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</si>
  <si>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</si>
  <si>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</si>
  <si>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</si>
  <si>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</si>
  <si>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</si>
  <si>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</si>
  <si>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</si>
  <si>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</si>
  <si>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</si>
  <si>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</si>
  <si>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</si>
  <si>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</si>
  <si>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</si>
  <si>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</si>
  <si>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</si>
  <si>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</si>
  <si>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</si>
  <si>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</si>
  <si>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</si>
  <si>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</si>
  <si>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</si>
  <si>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</si>
  <si>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</si>
  <si>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</si>
  <si>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</si>
  <si>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</si>
  <si>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</si>
  <si>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</si>
  <si>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</si>
  <si>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</si>
  <si>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</si>
  <si>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</si>
  <si>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</si>
  <si>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</si>
  <si>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</si>
  <si>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</si>
  <si>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</si>
  <si>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</si>
  <si>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</si>
  <si>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</si>
  <si>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</si>
  <si>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</si>
  <si>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</si>
  <si>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</si>
  <si>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</si>
  <si>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</si>
  <si>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</si>
  <si>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</si>
  <si>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</si>
  <si>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</si>
  <si>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</si>
  <si>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</si>
  <si>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</si>
  <si>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</si>
  <si>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</si>
  <si>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</si>
  <si>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</si>
  <si>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</si>
  <si>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</si>
  <si>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</si>
  <si>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</si>
  <si>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</si>
  <si>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</si>
  <si>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</si>
  <si>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</si>
  <si>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</si>
  <si>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</si>
  <si>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</si>
  <si>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</si>
  <si>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</si>
  <si>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</si>
  <si>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</si>
  <si>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</si>
  <si>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</si>
  <si>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</si>
  <si>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</si>
  <si>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</si>
  <si>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</si>
  <si>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</si>
  <si>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</si>
  <si>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</si>
  <si>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</si>
  <si>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</si>
  <si>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</si>
  <si>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</si>
  <si>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</si>
  <si>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</si>
  <si>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</si>
  <si>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</si>
  <si>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</si>
  <si>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</si>
  <si>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</si>
  <si>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</si>
  <si>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</si>
  <si>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</si>
  <si>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</si>
  <si>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</si>
  <si>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</si>
  <si>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</si>
  <si>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</si>
  <si>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</si>
  <si>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</si>
  <si>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</si>
  <si>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</si>
  <si>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</si>
  <si>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</si>
  <si>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</si>
  <si>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</si>
  <si>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</si>
  <si>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</si>
  <si>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</si>
  <si>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</si>
  <si>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</si>
  <si>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</si>
  <si>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</si>
  <si>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</si>
  <si>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</si>
  <si>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</si>
  <si>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</si>
  <si>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</si>
  <si>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</si>
  <si>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</si>
  <si>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</si>
  <si>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</si>
  <si>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</si>
  <si>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</si>
  <si>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</si>
  <si>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</si>
  <si>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</si>
  <si>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</si>
  <si>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</si>
  <si>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</si>
  <si>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</si>
  <si>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</si>
  <si>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</si>
  <si>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</si>
  <si>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</si>
  <si>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</si>
  <si>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</si>
  <si>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</si>
  <si>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</si>
  <si>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</si>
  <si>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</si>
  <si>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</si>
  <si>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</si>
  <si>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</si>
  <si>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</si>
  <si>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</si>
  <si>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</si>
  <si>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</si>
  <si>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</si>
  <si>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</si>
  <si>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</si>
  <si>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</si>
  <si>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</si>
  <si>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</si>
  <si>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</si>
  <si>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</si>
  <si>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</si>
  <si>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</si>
  <si>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</si>
  <si>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</si>
  <si>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</si>
  <si>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</si>
  <si>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</si>
  <si>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</si>
  <si>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</si>
  <si>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</si>
  <si>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</si>
  <si>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</si>
  <si>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</si>
  <si>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</si>
  <si>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</si>
  <si>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</si>
  <si>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</si>
  <si>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</si>
  <si>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</si>
  <si>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</si>
  <si>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</si>
  <si>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</si>
  <si>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</si>
  <si>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</si>
  <si>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</si>
  <si>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</si>
  <si>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</si>
  <si>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</si>
  <si>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</si>
  <si>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</si>
  <si>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</si>
  <si>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</si>
  <si>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</si>
  <si>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</si>
  <si>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</si>
  <si>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</si>
  <si>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</si>
  <si>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</si>
  <si>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</si>
  <si>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</si>
  <si>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</si>
  <si>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</si>
  <si>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</si>
  <si>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</si>
  <si>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</si>
  <si>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</si>
  <si>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</si>
  <si>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</si>
  <si>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</si>
  <si>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</si>
  <si>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</si>
  <si>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</si>
  <si>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</si>
  <si>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</si>
  <si>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</si>
  <si>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</si>
  <si>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</si>
  <si>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</si>
  <si>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</si>
  <si>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</si>
  <si>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</si>
  <si>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</si>
  <si>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</si>
  <si>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</si>
  <si>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</si>
  <si>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</si>
  <si>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</si>
  <si>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</si>
  <si>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</si>
  <si>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</si>
  <si>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</si>
  <si>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</si>
  <si>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</si>
  <si>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</si>
  <si>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</si>
  <si>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</si>
  <si>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</si>
  <si>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</si>
  <si>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</si>
  <si>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</si>
  <si>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</si>
  <si>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</si>
  <si>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</si>
  <si>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</si>
  <si>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</si>
  <si>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</si>
  <si>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</si>
  <si>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</si>
  <si>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</si>
  <si>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</si>
  <si>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</si>
  <si>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</si>
  <si>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</si>
  <si>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</si>
  <si>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</si>
  <si>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</si>
  <si>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</si>
  <si>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</si>
  <si>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</si>
  <si>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</si>
  <si>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</si>
  <si>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</si>
  <si>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</si>
  <si>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</si>
  <si>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</si>
  <si>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</si>
  <si>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</si>
  <si>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</si>
  <si>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</si>
  <si>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</si>
  <si>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</si>
  <si>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</si>
  <si>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</si>
  <si>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</si>
  <si>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</si>
  <si>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</si>
  <si>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</si>
  <si>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</si>
  <si>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</si>
  <si>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</si>
  <si>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</si>
  <si>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</si>
  <si>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</si>
  <si>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</si>
  <si>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</si>
  <si>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</si>
  <si>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</si>
  <si>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</si>
  <si>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</si>
  <si>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</si>
  <si>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</si>
  <si>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</si>
  <si>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</si>
  <si>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</si>
  <si>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</si>
  <si>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</si>
  <si>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</si>
  <si>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</si>
  <si>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</si>
  <si>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</si>
  <si>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</si>
  <si>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</si>
  <si>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</si>
  <si>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</si>
  <si>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</si>
  <si>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</si>
  <si>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</si>
  <si>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</si>
  <si>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</si>
  <si>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</si>
  <si>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</si>
  <si>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</si>
  <si>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</si>
  <si>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</si>
  <si>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</si>
  <si>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</si>
  <si>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</si>
  <si>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</si>
  <si>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</si>
  <si>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</si>
  <si>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</si>
  <si>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</si>
  <si>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</si>
  <si>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</si>
  <si>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</si>
  <si>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</si>
  <si>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</si>
  <si>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</si>
  <si>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</si>
  <si>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</si>
  <si>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</si>
  <si>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</si>
  <si>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</si>
  <si>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</si>
  <si>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</si>
  <si>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</si>
  <si>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</si>
  <si>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</si>
  <si>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</si>
  <si>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</si>
  <si>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</si>
  <si>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</si>
  <si>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</si>
  <si>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</si>
  <si>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</si>
  <si>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</si>
  <si>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</si>
  <si>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</si>
  <si>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</si>
  <si>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</si>
  <si>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</si>
  <si>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</si>
  <si>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</si>
  <si>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</si>
  <si>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</si>
  <si>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</si>
  <si>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</si>
  <si>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</si>
  <si>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</si>
  <si>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</si>
  <si>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</si>
  <si>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</si>
  <si>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</si>
  <si>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</si>
  <si>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</si>
  <si>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</si>
  <si>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</si>
  <si>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</si>
  <si>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</si>
  <si>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</si>
  <si>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</si>
  <si>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</si>
  <si>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</si>
  <si>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</si>
  <si>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</si>
  <si>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</si>
  <si>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</si>
  <si>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</si>
  <si>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</si>
  <si>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</si>
  <si>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</si>
  <si>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</si>
  <si>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</si>
  <si>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</si>
  <si>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</si>
  <si>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</si>
  <si>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</si>
  <si>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</si>
  <si>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</si>
  <si>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</si>
  <si>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</si>
  <si>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</si>
  <si>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</si>
  <si>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</si>
  <si>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</si>
  <si>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</si>
  <si>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</si>
  <si>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</si>
  <si>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</si>
  <si>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</si>
  <si>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</si>
  <si>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</si>
  <si>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</si>
  <si>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</si>
  <si>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</si>
  <si>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</si>
  <si>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</si>
  <si>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</si>
  <si>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</si>
  <si>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</si>
  <si>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</si>
  <si>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</si>
  <si>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</si>
  <si>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</si>
  <si>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</si>
  <si>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</si>
  <si>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</si>
  <si>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</si>
  <si>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</si>
  <si>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</si>
  <si>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</si>
  <si>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</si>
  <si>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</si>
  <si>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</si>
  <si>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</si>
  <si>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</si>
  <si>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</si>
  <si>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</si>
  <si>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</si>
  <si>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</si>
  <si>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</si>
  <si>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</si>
  <si>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</si>
  <si>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</si>
  <si>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</si>
  <si>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</si>
  <si>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</si>
  <si>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</si>
  <si>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</si>
  <si>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</si>
  <si>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</si>
  <si>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</si>
  <si>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</si>
  <si>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</si>
  <si>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</si>
  <si>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</si>
  <si>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</si>
  <si>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</si>
  <si>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</si>
  <si>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</si>
  <si>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</si>
  <si>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</si>
  <si>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</si>
  <si>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</si>
  <si>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</si>
  <si>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</si>
  <si>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</si>
  <si>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</si>
  <si>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</si>
  <si>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</si>
  <si>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</si>
  <si>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</si>
  <si>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</si>
  <si>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</si>
  <si>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</si>
  <si>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</si>
  <si>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</si>
  <si>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</si>
  <si>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</si>
  <si>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</si>
  <si>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</si>
  <si>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</si>
  <si>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</si>
  <si>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</si>
  <si>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</si>
  <si>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</si>
  <si>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</si>
  <si>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</si>
  <si>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</si>
  <si>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</si>
  <si>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</si>
  <si>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</si>
  <si>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</si>
  <si>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</si>
  <si>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</si>
  <si>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</si>
  <si>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</si>
  <si>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</si>
  <si>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</si>
  <si>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</si>
  <si>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</si>
  <si>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</si>
  <si>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</si>
  <si>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</si>
  <si>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</si>
  <si>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</si>
  <si>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</si>
  <si>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</si>
  <si>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</si>
  <si>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</si>
  <si>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</si>
  <si>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</si>
  <si>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</si>
  <si>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</si>
  <si>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</si>
  <si>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</si>
  <si>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</si>
  <si>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</si>
  <si>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</si>
  <si>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</si>
  <si>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</si>
  <si>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</si>
  <si>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</si>
  <si>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</si>
  <si>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</si>
  <si>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</si>
  <si>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</si>
  <si>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</si>
  <si>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</si>
  <si>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</si>
  <si>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</si>
  <si>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</si>
  <si>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</si>
  <si>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</si>
  <si>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</si>
  <si>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</si>
  <si>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</si>
  <si>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</si>
  <si>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</si>
  <si>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</si>
  <si>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</si>
  <si>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</si>
  <si>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</si>
  <si>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</si>
  <si>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</si>
  <si>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</si>
  <si>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</si>
  <si>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</si>
  <si>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</si>
  <si>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</si>
  <si>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</si>
  <si>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</si>
  <si>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</si>
  <si>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</si>
  <si>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</si>
  <si>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</si>
  <si>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</si>
  <si>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</si>
  <si>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</si>
  <si>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</si>
  <si>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</si>
  <si>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</si>
  <si>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</si>
  <si>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</si>
  <si>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</si>
  <si>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</si>
  <si>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</si>
  <si>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</si>
  <si>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</si>
  <si>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</si>
  <si>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</si>
  <si>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</si>
  <si>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</si>
  <si>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</si>
  <si>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</si>
  <si>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</si>
  <si>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</si>
  <si>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</si>
  <si>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</si>
  <si>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</si>
  <si>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</si>
  <si>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</si>
  <si>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</si>
  <si>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</si>
  <si>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</si>
  <si>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</si>
  <si>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</si>
  <si>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</si>
  <si>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</si>
  <si>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</si>
  <si>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</si>
  <si>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</si>
  <si>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</si>
  <si>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</si>
  <si>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</si>
  <si>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</si>
  <si>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</si>
  <si>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</si>
  <si>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</si>
  <si>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</si>
  <si>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</si>
  <si>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</si>
  <si>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</si>
  <si>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</si>
  <si>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</si>
  <si>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</si>
  <si>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</si>
  <si>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</si>
  <si>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</si>
  <si>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</si>
  <si>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</si>
  <si>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</si>
  <si>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</si>
  <si>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</si>
  <si>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</si>
  <si>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</si>
  <si>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</si>
  <si>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</si>
  <si>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</si>
  <si>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</si>
  <si>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</si>
  <si>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</si>
  <si>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</si>
  <si>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</si>
  <si>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</si>
  <si>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</si>
  <si>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</si>
  <si>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</si>
  <si>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</si>
  <si>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</si>
  <si>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</si>
  <si>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</si>
  <si>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</si>
  <si>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</si>
  <si>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</si>
  <si>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</si>
  <si>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</si>
  <si>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</si>
  <si>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</si>
  <si>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</si>
  <si>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</si>
  <si>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</si>
  <si>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</si>
  <si>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</si>
  <si>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</si>
  <si>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</si>
  <si>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</si>
  <si>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</si>
  <si>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</si>
  <si>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</si>
  <si>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</si>
  <si>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</si>
  <si>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</si>
  <si>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</si>
  <si>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</si>
  <si>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</si>
  <si>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</si>
  <si>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</si>
  <si>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</si>
  <si>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</si>
  <si>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</si>
  <si>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</si>
  <si>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</si>
  <si>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</si>
  <si>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</si>
  <si>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</si>
  <si>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</si>
  <si>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</si>
  <si>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</si>
  <si>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</si>
  <si>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</si>
  <si>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</si>
  <si>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</si>
  <si>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</si>
  <si>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</si>
  <si>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</si>
  <si>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</si>
  <si>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</si>
  <si>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</si>
  <si>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</si>
  <si>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</si>
  <si>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</si>
  <si>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</si>
  <si>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</si>
  <si>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</si>
  <si>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</si>
  <si>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</si>
  <si>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</si>
  <si>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</si>
  <si>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</si>
  <si>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</si>
  <si>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</si>
  <si>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</si>
  <si>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</si>
  <si>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</si>
  <si>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</si>
  <si>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</si>
  <si>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</si>
  <si>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</si>
  <si>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</si>
  <si>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</si>
  <si>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</si>
  <si>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</si>
  <si>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</si>
  <si>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</si>
  <si>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</si>
  <si>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</si>
  <si>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</si>
  <si>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</si>
  <si>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</si>
  <si>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</si>
  <si>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</si>
  <si>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</si>
  <si>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</si>
  <si>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</si>
  <si>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</si>
  <si>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</si>
  <si>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</si>
  <si>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</si>
  <si>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</si>
  <si>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</si>
  <si>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</si>
  <si>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</si>
  <si>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</si>
  <si>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</si>
  <si>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</si>
  <si>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</si>
  <si>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</si>
  <si>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</si>
  <si>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</si>
  <si>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</si>
  <si>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</si>
  <si>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</si>
  <si>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</si>
  <si>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</si>
  <si>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</si>
  <si>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</si>
  <si>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</si>
  <si>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</si>
  <si>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</si>
  <si>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</si>
  <si>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</si>
  <si>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</si>
  <si>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</si>
  <si>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</si>
  <si>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</si>
  <si>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</si>
  <si>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</si>
  <si>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</si>
  <si>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</si>
  <si>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</si>
  <si>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</si>
  <si>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</si>
  <si>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</si>
  <si>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</si>
  <si>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</si>
  <si>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</si>
  <si>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</si>
  <si>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</si>
  <si>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</si>
  <si>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</si>
  <si>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</si>
  <si>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</si>
  <si>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</si>
  <si>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</si>
  <si>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</si>
  <si>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</si>
  <si>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</si>
  <si>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</si>
  <si>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</si>
  <si>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</si>
  <si>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</si>
  <si>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</si>
  <si>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</si>
  <si>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</si>
  <si>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</si>
  <si>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</si>
  <si>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</si>
  <si>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</si>
  <si>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</si>
  <si>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</si>
  <si>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</si>
  <si>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</si>
  <si>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</si>
  <si>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</si>
  <si>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</si>
  <si>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</si>
  <si>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</si>
  <si>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</si>
  <si>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</si>
  <si>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</si>
  <si>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</si>
  <si>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</si>
  <si>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</si>
  <si>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</si>
  <si>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</si>
  <si>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</si>
  <si>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</si>
  <si>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</si>
  <si>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</si>
  <si>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</si>
  <si>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</si>
  <si>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</si>
  <si>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</si>
  <si>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</si>
  <si>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</si>
  <si>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</si>
  <si>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</si>
  <si>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</si>
  <si>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</si>
  <si>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</si>
  <si>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</si>
  <si>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</si>
  <si>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</si>
  <si>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</si>
  <si>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</si>
  <si>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</si>
  <si>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</si>
  <si>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</si>
  <si>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</si>
  <si>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</si>
  <si>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</si>
  <si>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</si>
  <si>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</si>
  <si>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</si>
  <si>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</si>
  <si>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</si>
  <si>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</si>
  <si>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</si>
  <si>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</si>
  <si>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</si>
  <si>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</si>
  <si>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</si>
  <si>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</si>
  <si>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</si>
  <si>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</si>
  <si>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</si>
  <si>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</si>
  <si>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</si>
  <si>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</si>
  <si>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</si>
  <si>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</si>
  <si>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</si>
  <si>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</si>
  <si>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</si>
  <si>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</si>
  <si>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</si>
  <si>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</si>
  <si>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</si>
  <si>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</si>
  <si>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</si>
  <si>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</si>
  <si>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</si>
  <si>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</si>
  <si>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</si>
  <si>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</si>
  <si>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</si>
  <si>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</si>
  <si>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</si>
  <si>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</si>
  <si>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</si>
  <si>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</si>
  <si>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</si>
  <si>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</si>
  <si>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</si>
  <si>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</si>
  <si>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</si>
  <si>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</si>
  <si>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</si>
  <si>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</si>
  <si>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</si>
  <si>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</si>
  <si>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</si>
  <si>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</si>
  <si>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</si>
  <si>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</si>
  <si>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</si>
  <si>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</si>
  <si>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</si>
  <si>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</si>
  <si>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</si>
  <si>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</si>
  <si>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</si>
  <si>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</si>
  <si>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</si>
  <si>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</si>
  <si>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</si>
  <si>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</si>
  <si>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</si>
  <si>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</si>
  <si>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</si>
  <si>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</si>
  <si>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</si>
  <si>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</si>
  <si>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</si>
  <si>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</si>
  <si>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</si>
  <si>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</si>
  <si>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</si>
  <si>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</si>
  <si>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</si>
  <si>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</si>
  <si>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</si>
  <si>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</si>
  <si>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</si>
  <si>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</si>
  <si>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</si>
  <si>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</si>
  <si>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</si>
  <si>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</si>
  <si>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</si>
  <si>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</si>
  <si>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</si>
  <si>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</si>
  <si>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</si>
  <si>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</si>
  <si>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</si>
  <si>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</si>
  <si>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</si>
  <si>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</si>
  <si>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</si>
  <si>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</si>
  <si>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</si>
  <si>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</si>
  <si>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</si>
  <si>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</si>
  <si>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</si>
  <si>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</si>
  <si>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</si>
  <si>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</si>
  <si>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</si>
  <si>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</si>
  <si>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</si>
  <si>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</si>
  <si>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</si>
  <si>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</si>
  <si>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</si>
  <si>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</si>
  <si>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</si>
  <si>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</si>
  <si>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</si>
  <si>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</si>
  <si>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</si>
  <si>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</si>
  <si>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</si>
  <si>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</si>
  <si>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</si>
  <si>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</si>
  <si>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</si>
  <si>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</si>
  <si>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</si>
  <si>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</si>
  <si>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</si>
  <si>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</si>
  <si>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</si>
  <si>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</si>
  <si>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</si>
  <si>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</si>
  <si>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</si>
  <si>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</si>
  <si>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</si>
  <si>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</si>
  <si>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</si>
  <si>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</si>
  <si>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</si>
  <si>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</si>
  <si>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</si>
  <si>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</si>
  <si>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</si>
  <si>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</si>
  <si>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</si>
  <si>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</si>
  <si>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</si>
  <si>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</si>
  <si>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</si>
  <si>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</si>
  <si>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</si>
  <si>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</si>
  <si>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</si>
  <si>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</si>
  <si>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</si>
  <si>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</si>
  <si>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</si>
  <si>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</si>
  <si>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</si>
  <si>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</si>
  <si>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</si>
  <si>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</si>
  <si>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</si>
  <si>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</si>
  <si>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</si>
  <si>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</si>
  <si>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</si>
  <si>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</si>
  <si>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</si>
  <si>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</si>
  <si>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</si>
  <si>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</si>
  <si>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</si>
  <si>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</si>
  <si>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</si>
  <si>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</si>
  <si>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</si>
  <si>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</si>
  <si>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</si>
  <si>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</si>
  <si>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</si>
  <si>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</si>
  <si>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</si>
  <si>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</si>
  <si>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</si>
  <si>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</si>
  <si>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</si>
  <si>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</si>
  <si>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</si>
  <si>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</si>
  <si>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</si>
  <si>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</si>
  <si>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</si>
  <si>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</si>
  <si>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</si>
  <si>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</si>
  <si>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</si>
  <si>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</si>
  <si>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</si>
  <si>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</si>
  <si>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</si>
  <si>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</si>
  <si>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</si>
  <si>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</si>
  <si>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</si>
  <si>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</si>
  <si>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</si>
  <si>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</si>
  <si>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</si>
  <si>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</si>
  <si>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</si>
  <si>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</si>
  <si>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</si>
  <si>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</si>
  <si>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</si>
  <si>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</si>
  <si>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</si>
  <si>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</si>
  <si>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</si>
  <si>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</si>
  <si>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</si>
  <si>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</si>
  <si>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</si>
  <si>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</si>
  <si>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</si>
  <si>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</si>
  <si>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</si>
  <si>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</si>
  <si>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</si>
  <si>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</si>
  <si>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</si>
  <si>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</si>
  <si>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</si>
  <si>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</si>
  <si>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</si>
  <si>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</si>
  <si>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</si>
  <si>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</si>
  <si>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</si>
  <si>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</si>
  <si>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</si>
  <si>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</si>
  <si>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</si>
  <si>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</si>
  <si>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</si>
  <si>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</si>
  <si>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</si>
  <si>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</si>
  <si>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</si>
  <si>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</si>
  <si>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</si>
  <si>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</si>
  <si>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</si>
  <si>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</si>
  <si>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</si>
  <si>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</si>
  <si>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</si>
  <si>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</si>
  <si>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</si>
  <si>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</si>
  <si>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</si>
  <si>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</si>
  <si>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</si>
  <si>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</si>
  <si>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</si>
  <si>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</si>
  <si>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</si>
  <si>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</si>
  <si>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</si>
  <si>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</si>
  <si>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</si>
  <si>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</si>
  <si>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</si>
  <si>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</si>
  <si>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</si>
  <si>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</si>
  <si>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</si>
  <si>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</si>
  <si>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</si>
  <si>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</si>
  <si>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</si>
  <si>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</si>
  <si>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</si>
  <si>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</si>
  <si>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</si>
  <si>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</si>
  <si>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</si>
  <si>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</si>
  <si>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</si>
  <si>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</si>
  <si>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</si>
  <si>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</si>
  <si>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</si>
  <si>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</si>
  <si>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</si>
  <si>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</si>
  <si>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</si>
  <si>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</si>
  <si>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</si>
  <si>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</si>
  <si>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</si>
  <si>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</si>
  <si>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</si>
  <si>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</si>
  <si>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</si>
  <si>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</si>
  <si>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</si>
  <si>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</si>
  <si>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</si>
  <si>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</si>
  <si>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</si>
  <si>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</si>
  <si>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</si>
  <si>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</si>
  <si>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</si>
  <si>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</si>
  <si>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</si>
  <si>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</si>
  <si>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</si>
  <si>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</si>
  <si>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</si>
  <si>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</si>
  <si>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</si>
  <si>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</si>
  <si>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</si>
  <si>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</si>
  <si>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</si>
  <si>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</si>
  <si>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</si>
  <si>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</si>
  <si>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</si>
  <si>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</si>
  <si>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</si>
  <si>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</si>
  <si>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</si>
  <si>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</si>
  <si>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</si>
  <si>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</si>
  <si>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</si>
  <si>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</si>
  <si>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</si>
  <si>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</si>
  <si>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</si>
  <si>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</si>
  <si>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</si>
  <si>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</si>
  <si>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</si>
  <si>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</si>
  <si>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</si>
  <si>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</si>
  <si>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</si>
  <si>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</si>
  <si>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</si>
  <si>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</si>
  <si>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</si>
  <si>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</si>
  <si>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</si>
  <si>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</si>
  <si>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</si>
  <si>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</si>
  <si>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</si>
  <si>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</si>
  <si>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</si>
  <si>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</si>
  <si>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</si>
  <si>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</si>
  <si>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</si>
  <si>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</si>
  <si>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</si>
  <si>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</si>
  <si>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</si>
  <si>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</si>
  <si>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</si>
  <si>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</si>
  <si>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</si>
  <si>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</si>
  <si>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</si>
  <si>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</si>
  <si>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</si>
  <si>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</si>
  <si>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</si>
  <si>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</si>
  <si>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</si>
  <si>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</si>
  <si>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</si>
  <si>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</si>
  <si>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</si>
  <si>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</si>
  <si>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</si>
  <si>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</si>
  <si>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</si>
  <si>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</si>
  <si>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</si>
  <si>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</si>
  <si>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</si>
  <si>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</si>
  <si>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</si>
  <si>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</si>
  <si>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</si>
  <si>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</si>
  <si>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</si>
  <si>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</si>
  <si>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</si>
  <si>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</si>
  <si>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</si>
  <si>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</si>
  <si>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</si>
  <si>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</si>
  <si>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</si>
  <si>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</si>
  <si>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</si>
  <si>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</si>
  <si>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</si>
  <si>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</si>
  <si>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</si>
  <si>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</si>
  <si>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</si>
  <si>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</si>
  <si>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</si>
  <si>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</si>
  <si>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</si>
  <si>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</si>
  <si>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</si>
  <si>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</si>
  <si>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</si>
  <si>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</si>
  <si>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</si>
  <si>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</si>
  <si>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</si>
  <si>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</si>
  <si>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</si>
  <si>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</si>
  <si>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</si>
  <si>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</si>
  <si>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</si>
  <si>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</si>
  <si>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</si>
  <si>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</si>
  <si>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</si>
  <si>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</si>
  <si>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</si>
  <si>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</si>
  <si>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</si>
  <si>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</si>
  <si>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</si>
  <si>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</si>
  <si>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</si>
  <si>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</si>
  <si>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</si>
  <si>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</si>
  <si>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</si>
  <si>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</si>
  <si>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</si>
  <si>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</si>
  <si>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</si>
  <si>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</si>
  <si>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</si>
  <si>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</si>
  <si>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</si>
  <si>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</si>
  <si>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</si>
  <si>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</si>
  <si>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</si>
  <si>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</si>
  <si>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</si>
  <si>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</si>
  <si>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</si>
  <si>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</si>
  <si>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</si>
  <si>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</si>
  <si>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</si>
  <si>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</si>
  <si>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</si>
  <si>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</si>
  <si>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</si>
  <si>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</si>
  <si>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</si>
  <si>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</si>
  <si>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</si>
  <si>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</si>
  <si>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</si>
  <si>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</si>
  <si>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</si>
  <si>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</si>
  <si>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</si>
  <si>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</si>
  <si>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</si>
  <si>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</si>
  <si>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</si>
  <si>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</si>
  <si>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</si>
  <si>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</si>
  <si>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</si>
  <si>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</si>
  <si>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</si>
  <si>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</si>
  <si>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</si>
  <si>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</si>
  <si>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</si>
  <si>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</si>
  <si>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</si>
  <si>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</si>
  <si>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</si>
  <si>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</si>
  <si>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</si>
  <si>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</si>
  <si>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</si>
  <si>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</si>
  <si>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</si>
  <si>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</si>
  <si>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</si>
  <si>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</si>
  <si>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</si>
  <si>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</si>
  <si>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</si>
  <si>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</si>
  <si>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</si>
  <si>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</si>
  <si>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</si>
  <si>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</si>
  <si>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</si>
  <si>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</si>
  <si>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</si>
  <si>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</si>
  <si>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</si>
  <si>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</si>
  <si>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</si>
  <si>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</si>
  <si>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</si>
  <si>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</si>
  <si>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</si>
  <si>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</si>
  <si>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</si>
  <si>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</si>
  <si>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</si>
  <si>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</si>
  <si>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</si>
  <si>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</si>
  <si>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</si>
  <si>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</si>
  <si>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</si>
  <si>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</si>
  <si>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</si>
  <si>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</si>
  <si>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</si>
  <si>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</si>
  <si>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</si>
  <si>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</si>
  <si>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</si>
  <si>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</si>
  <si>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</si>
  <si>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</si>
  <si>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</si>
  <si>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</si>
  <si>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</si>
  <si>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</si>
  <si>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</si>
  <si>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</si>
  <si>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</si>
  <si>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</si>
  <si>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</si>
  <si>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</si>
  <si>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</si>
  <si>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</si>
  <si>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</si>
  <si>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</si>
  <si>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</si>
  <si>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</si>
  <si>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</si>
  <si>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</si>
  <si>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</si>
  <si>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</si>
  <si>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</si>
  <si>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</si>
  <si>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</si>
  <si>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</si>
  <si>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</si>
  <si>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</si>
  <si>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</si>
  <si>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</si>
  <si>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</si>
  <si>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</si>
  <si>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</si>
  <si>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</si>
  <si>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</si>
  <si>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</si>
  <si>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</si>
  <si>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</si>
  <si>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</si>
  <si>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</si>
  <si>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</si>
  <si>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</si>
  <si>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</si>
  <si>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</si>
  <si>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</si>
  <si>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</si>
  <si>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</si>
  <si>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</si>
  <si>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</si>
  <si>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</si>
  <si>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</si>
  <si>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</si>
  <si>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</si>
  <si>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</si>
  <si>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</si>
  <si>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</si>
  <si>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</si>
  <si>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</si>
  <si>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</si>
  <si>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</si>
  <si>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</si>
  <si>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</si>
  <si>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</si>
  <si>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</si>
  <si>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</si>
  <si>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</si>
  <si>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</si>
  <si>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</si>
  <si>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</si>
  <si>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</si>
  <si>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</si>
  <si>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</si>
  <si>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</si>
  <si>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</si>
  <si>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</si>
  <si>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</si>
  <si>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</si>
  <si>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</si>
  <si>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</si>
  <si>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</si>
  <si>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</si>
  <si>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</si>
  <si>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</si>
  <si>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</si>
  <si>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</si>
  <si>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</si>
  <si>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</si>
  <si>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</si>
  <si>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</si>
  <si>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</si>
  <si>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</si>
  <si>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</si>
  <si>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</si>
  <si>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</si>
  <si>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</si>
  <si>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</si>
  <si>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</si>
  <si>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</si>
  <si>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</si>
  <si>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</si>
  <si>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</si>
  <si>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</si>
  <si>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</si>
  <si>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</si>
  <si>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</si>
  <si>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</si>
  <si>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</si>
  <si>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</si>
  <si>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</si>
  <si>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</si>
  <si>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</si>
  <si>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</si>
  <si>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</si>
  <si>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</si>
  <si>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</si>
  <si>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</si>
  <si>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</si>
  <si>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</si>
  <si>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</si>
  <si>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</si>
  <si>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</si>
  <si>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</si>
  <si>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</si>
  <si>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</si>
  <si>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</si>
  <si>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</si>
  <si>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</si>
  <si>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</si>
  <si>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</si>
  <si>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</si>
  <si>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</si>
  <si>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</si>
  <si>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</si>
  <si>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</si>
  <si>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</si>
  <si>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</si>
  <si>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</si>
  <si>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</si>
  <si>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</si>
  <si>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</si>
  <si>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</si>
  <si>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</si>
  <si>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</si>
  <si>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</si>
  <si>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</si>
  <si>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</si>
  <si>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</si>
  <si>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</si>
  <si>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</si>
  <si>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</si>
  <si>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</si>
  <si>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</si>
  <si>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</si>
  <si>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</si>
  <si>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</si>
  <si>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</si>
  <si>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</si>
  <si>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</si>
  <si>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</si>
  <si>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</si>
  <si>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</si>
  <si>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</si>
  <si>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</si>
  <si>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</si>
  <si>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</si>
  <si>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</si>
  <si>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</si>
  <si>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</si>
  <si>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</si>
  <si>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</si>
  <si>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</si>
  <si>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</si>
  <si>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</si>
  <si>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</si>
  <si>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</si>
  <si>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</si>
  <si>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</si>
  <si>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</si>
  <si>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</si>
  <si>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</si>
  <si>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</si>
  <si>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</si>
  <si>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</si>
  <si>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</si>
  <si>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</si>
  <si>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</si>
  <si>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</si>
  <si>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</si>
  <si>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</si>
  <si>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</si>
  <si>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</si>
  <si>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</si>
  <si>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</si>
  <si>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</si>
  <si>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</si>
  <si>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</si>
  <si>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</si>
  <si>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</si>
  <si>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</si>
  <si>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</si>
  <si>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</si>
  <si>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</si>
  <si>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</si>
  <si>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</si>
  <si>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</si>
  <si>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</si>
  <si>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</si>
  <si>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</si>
  <si>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</si>
  <si>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</si>
  <si>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</si>
  <si>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</si>
  <si>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</si>
  <si>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</si>
  <si>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</si>
  <si>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</si>
  <si>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</si>
  <si>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</si>
  <si>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</si>
  <si>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</si>
  <si>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</si>
  <si>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</si>
  <si>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</si>
  <si>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</si>
  <si>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</si>
  <si>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</si>
  <si>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</si>
  <si>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</si>
  <si>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</si>
  <si>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</si>
  <si>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</si>
  <si>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</si>
  <si>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</si>
  <si>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</si>
  <si>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</si>
  <si>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</si>
  <si>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</si>
  <si>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</si>
  <si>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</si>
  <si>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</si>
  <si>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</si>
  <si>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</si>
  <si>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</si>
  <si>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</si>
  <si>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</si>
  <si>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</si>
  <si>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</si>
  <si>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</si>
  <si>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</si>
  <si>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</si>
  <si>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</si>
  <si>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</si>
  <si>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</si>
  <si>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</si>
  <si>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</si>
  <si>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</si>
  <si>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</si>
  <si>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</si>
  <si>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</si>
  <si>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</si>
  <si>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</si>
  <si>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</si>
  <si>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</si>
  <si>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</si>
  <si>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</si>
  <si>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</si>
  <si>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</si>
  <si>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</si>
  <si>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</si>
  <si>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</si>
  <si>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</si>
  <si>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</si>
  <si>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</si>
  <si>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</si>
  <si>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</si>
  <si>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</si>
  <si>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</si>
  <si>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</si>
  <si>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</si>
  <si>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</si>
  <si>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</si>
  <si>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</si>
  <si>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</si>
  <si>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</si>
  <si>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</si>
  <si>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</si>
  <si>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</si>
  <si>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</si>
  <si>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</si>
  <si>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</si>
  <si>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</si>
  <si>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</si>
  <si>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</si>
  <si>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</si>
  <si>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</si>
  <si>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</si>
  <si>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</si>
  <si>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</si>
  <si>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</si>
  <si>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</si>
  <si>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</si>
  <si>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</si>
  <si>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</si>
  <si>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</si>
  <si>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</si>
  <si>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</si>
  <si>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</si>
  <si>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</si>
  <si>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</si>
  <si>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</si>
  <si>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</si>
  <si>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</si>
  <si>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</si>
  <si>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</si>
  <si>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</si>
  <si>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</si>
  <si>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</si>
  <si>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</si>
  <si>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</si>
  <si>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</si>
  <si>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</si>
  <si>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</si>
  <si>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</si>
  <si>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</si>
  <si>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</si>
  <si>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</si>
  <si>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</si>
  <si>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</si>
  <si>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</si>
  <si>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</si>
  <si>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</si>
  <si>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</si>
  <si>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</si>
  <si>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</si>
  <si>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</si>
  <si>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</si>
  <si>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</si>
  <si>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</si>
  <si>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</si>
  <si>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</si>
  <si>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</si>
  <si>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</si>
  <si>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</si>
  <si>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</si>
  <si>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</si>
  <si>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</si>
  <si>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</si>
  <si>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</si>
  <si>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</si>
  <si>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</si>
  <si>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</si>
  <si>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</si>
  <si>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</si>
  <si>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</si>
  <si>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</si>
  <si>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</si>
  <si>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</si>
  <si>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</si>
  <si>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</si>
  <si>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</si>
  <si>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</si>
  <si>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</si>
  <si>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</si>
  <si>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</si>
  <si>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</si>
  <si>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</si>
  <si>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</si>
  <si>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</si>
  <si>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</si>
  <si>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</si>
  <si>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</si>
  <si>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</si>
  <si>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</si>
  <si>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</si>
  <si>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</si>
  <si>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</si>
  <si>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</si>
  <si>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</si>
  <si>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</si>
  <si>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</si>
  <si>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</si>
  <si>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</si>
  <si>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</si>
  <si>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</si>
  <si>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</si>
  <si>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</si>
  <si>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</si>
  <si>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</si>
  <si>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</si>
  <si>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</si>
  <si>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</si>
  <si>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</si>
  <si>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</si>
  <si>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</si>
  <si>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</si>
  <si>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</si>
  <si>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</si>
  <si>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</si>
  <si>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</si>
  <si>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</si>
  <si>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</si>
  <si>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</si>
  <si>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</si>
  <si>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</si>
  <si>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</si>
  <si>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</si>
  <si>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</si>
  <si>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</si>
  <si>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</si>
  <si>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</si>
  <si>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</si>
  <si>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</si>
  <si>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</si>
  <si>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</si>
  <si>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</si>
  <si>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</si>
  <si>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</si>
  <si>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</si>
  <si>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</si>
  <si>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</si>
  <si>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</si>
  <si>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</si>
  <si>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</si>
  <si>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</si>
  <si>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</si>
  <si>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</si>
  <si>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</si>
  <si>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</si>
  <si>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</si>
  <si>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</si>
  <si>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</si>
  <si>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</si>
  <si>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</si>
  <si>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</si>
  <si>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</si>
  <si>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</si>
  <si>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</si>
  <si>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</si>
  <si>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</si>
  <si>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</si>
  <si>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</si>
  <si>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</si>
  <si>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</si>
  <si>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</si>
  <si>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</si>
  <si>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</si>
  <si>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</si>
  <si>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</si>
  <si>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</si>
  <si>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</si>
  <si>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</si>
  <si>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</si>
  <si>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</si>
  <si>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</si>
  <si>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</si>
  <si>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</si>
  <si>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</si>
  <si>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</si>
  <si>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</si>
  <si>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</si>
  <si>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</si>
  <si>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</si>
  <si>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</si>
  <si>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</si>
  <si>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</si>
  <si>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</si>
  <si>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</si>
  <si>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</si>
  <si>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</si>
  <si>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</si>
  <si>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</si>
  <si>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</si>
  <si>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</si>
  <si>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</si>
  <si>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</si>
  <si>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</si>
  <si>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</si>
  <si>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</si>
  <si>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</si>
  <si>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</si>
  <si>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</si>
  <si>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</si>
  <si>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</si>
  <si>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</si>
  <si>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</si>
  <si>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</si>
  <si>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</si>
  <si>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</si>
  <si>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</si>
  <si>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</si>
  <si>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</si>
  <si>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</si>
  <si>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</si>
  <si>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</si>
  <si>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</si>
  <si>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</si>
  <si>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</si>
  <si>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</si>
  <si>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</si>
  <si>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</si>
  <si>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</si>
  <si>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</si>
  <si>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</si>
  <si>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</si>
  <si>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</si>
  <si>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</si>
  <si>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</si>
  <si>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</si>
  <si>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</si>
  <si>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</si>
  <si>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</si>
  <si>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</si>
  <si>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</si>
  <si>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</si>
  <si>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</si>
  <si>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</si>
  <si>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</si>
  <si>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</si>
  <si>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</si>
  <si>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</si>
  <si>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</si>
  <si>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</si>
  <si>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</si>
  <si>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</si>
  <si>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</si>
  <si>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</si>
  <si>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</si>
  <si>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</si>
  <si>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</si>
  <si>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</si>
  <si>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</si>
  <si>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</si>
  <si>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</si>
  <si>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</si>
  <si>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</si>
  <si>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</si>
  <si>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</si>
  <si>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</si>
  <si>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</si>
  <si>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</si>
  <si>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</si>
  <si>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</si>
  <si>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</si>
  <si>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</si>
  <si>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</si>
  <si>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</si>
  <si>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</si>
  <si>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</si>
  <si>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</si>
  <si>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</si>
  <si>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</si>
  <si>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</si>
  <si>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</si>
  <si>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</si>
  <si>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</si>
  <si>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</si>
  <si>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</si>
  <si>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</si>
  <si>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</si>
  <si>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</si>
  <si>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</si>
  <si>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</si>
  <si>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</si>
  <si>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</si>
  <si>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</si>
  <si>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</si>
  <si>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</si>
  <si>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</si>
  <si>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</si>
  <si>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</si>
  <si>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</si>
  <si>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</si>
  <si>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</si>
  <si>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</si>
  <si>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</si>
  <si>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</si>
  <si>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</si>
  <si>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</si>
  <si>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</si>
  <si>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</si>
  <si>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</si>
  <si>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</si>
  <si>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</si>
  <si>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</si>
  <si>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</si>
  <si>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</si>
  <si>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</si>
  <si>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</si>
  <si>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</si>
  <si>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</si>
  <si>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</si>
  <si>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</si>
  <si>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</si>
  <si>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</si>
  <si>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</si>
  <si>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</si>
  <si>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</si>
  <si>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</si>
  <si>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</si>
  <si>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</si>
  <si>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</si>
  <si>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</si>
  <si>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</si>
  <si>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</si>
  <si>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</si>
  <si>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</si>
  <si>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</si>
  <si>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</si>
  <si>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</si>
  <si>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</si>
  <si>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</si>
  <si>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</si>
  <si>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</si>
  <si>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</si>
  <si>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</si>
  <si>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</si>
  <si>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</si>
  <si>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</si>
  <si>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</si>
  <si>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</si>
  <si>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</si>
  <si>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</si>
  <si>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</si>
  <si>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</si>
  <si>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</si>
  <si>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</si>
  <si>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</si>
  <si>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</si>
  <si>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</si>
  <si>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</si>
  <si>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</si>
  <si>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</si>
  <si>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</si>
  <si>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</si>
  <si>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</si>
  <si>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</si>
  <si>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</si>
  <si>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</si>
  <si>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</si>
  <si>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</si>
  <si>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</si>
  <si>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</si>
  <si>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</si>
  <si>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</si>
  <si>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</si>
  <si>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</si>
  <si>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</si>
  <si>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</si>
  <si>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</si>
  <si>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</si>
  <si>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</si>
  <si>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</si>
  <si>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</si>
  <si>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</si>
  <si>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</si>
  <si>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</si>
  <si>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</si>
  <si>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</si>
  <si>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</si>
  <si>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</si>
  <si>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</si>
  <si>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</si>
  <si>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</si>
  <si>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</si>
  <si>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</si>
  <si>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</si>
  <si>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</si>
  <si>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</si>
  <si>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</si>
  <si>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</si>
  <si>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</si>
  <si>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</si>
  <si>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</si>
  <si>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</si>
  <si>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</si>
  <si>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</si>
  <si>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</si>
  <si>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</si>
  <si>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</si>
  <si>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</si>
  <si>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</si>
  <si>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</si>
  <si>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</si>
  <si>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</si>
  <si>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</si>
  <si>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</si>
  <si>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</si>
  <si>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</si>
  <si>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</si>
  <si>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</si>
  <si>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</si>
  <si>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</si>
  <si>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</si>
  <si>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</si>
  <si>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</si>
  <si>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</si>
  <si>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</si>
  <si>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</si>
  <si>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</si>
  <si>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</si>
  <si>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</si>
  <si>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</si>
  <si>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</si>
  <si>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</si>
  <si>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</si>
  <si>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</si>
  <si>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</si>
  <si>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</si>
  <si>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</si>
  <si>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</si>
  <si>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</si>
  <si>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</si>
  <si>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</si>
  <si>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</si>
  <si>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</si>
  <si>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</si>
  <si>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</si>
  <si>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</si>
  <si>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</si>
  <si>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</si>
  <si>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</si>
  <si>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</si>
  <si>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</si>
  <si>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</si>
  <si>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</si>
  <si>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</si>
  <si>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</si>
  <si>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</si>
  <si>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</si>
  <si>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</si>
  <si>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</si>
  <si>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</si>
  <si>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</si>
  <si>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</si>
  <si>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</si>
  <si>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</si>
  <si>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</si>
  <si>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</si>
  <si>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</si>
  <si>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</si>
  <si>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</si>
  <si>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</si>
  <si>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</si>
  <si>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</si>
  <si>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</si>
  <si>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</si>
  <si>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</si>
  <si>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</si>
  <si>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</si>
  <si>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</si>
  <si>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</si>
  <si>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</si>
  <si>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</si>
  <si>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</si>
  <si>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</si>
  <si>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</si>
  <si>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</si>
  <si>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</si>
  <si>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</si>
  <si>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</si>
  <si>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</si>
  <si>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</si>
  <si>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</si>
  <si>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</si>
  <si>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</si>
  <si>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</si>
  <si>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</si>
  <si>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</si>
  <si>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</si>
  <si>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</si>
  <si>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</si>
  <si>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</si>
  <si>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</si>
  <si>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</si>
  <si>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</si>
  <si>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</si>
  <si>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</si>
  <si>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</si>
  <si>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</si>
  <si>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</si>
  <si>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</si>
  <si>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</si>
  <si>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</si>
  <si>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</si>
  <si>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</si>
  <si>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</si>
  <si>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</si>
  <si>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</si>
  <si>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</si>
  <si>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</si>
  <si>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</si>
  <si>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</si>
  <si>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</si>
  <si>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</si>
  <si>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</si>
  <si>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</si>
  <si>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</si>
  <si>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</si>
  <si>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</si>
  <si>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</si>
  <si>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</si>
  <si>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</si>
  <si>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</si>
  <si>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</si>
  <si>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</si>
  <si>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</si>
  <si>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</si>
  <si>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</si>
  <si>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</si>
  <si>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</si>
  <si>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</si>
  <si>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</si>
  <si>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</si>
  <si>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</si>
  <si>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</si>
  <si>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</si>
  <si>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</si>
  <si>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</si>
  <si>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</si>
  <si>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</si>
  <si>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</si>
  <si>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</si>
  <si>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</si>
  <si>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</si>
  <si>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</si>
  <si>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</si>
  <si>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</si>
  <si>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</si>
  <si>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</si>
  <si>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</si>
  <si>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</si>
  <si>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</si>
  <si>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</si>
  <si>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</si>
  <si>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</si>
  <si>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</si>
  <si>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</si>
  <si>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</si>
  <si>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</si>
  <si>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</si>
  <si>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</si>
  <si>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</si>
  <si>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</si>
  <si>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</si>
  <si>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</si>
  <si>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</si>
  <si>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</si>
  <si>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</si>
  <si>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</si>
  <si>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</si>
  <si>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</si>
  <si>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</si>
  <si>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</si>
  <si>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</si>
  <si>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</si>
  <si>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</si>
  <si>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</si>
  <si>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</si>
  <si>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</si>
  <si>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</si>
  <si>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</si>
  <si>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</si>
  <si>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</si>
  <si>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</si>
  <si>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</si>
  <si>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</si>
  <si>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</si>
  <si>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</si>
  <si>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</si>
  <si>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</si>
  <si>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</si>
  <si>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</si>
  <si>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</si>
  <si>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</si>
  <si>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</si>
  <si>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</si>
  <si>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</si>
  <si>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</si>
  <si>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</si>
  <si>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</si>
  <si>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</si>
  <si>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</si>
  <si>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</si>
  <si>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</si>
  <si>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</si>
  <si>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</si>
  <si>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</si>
  <si>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</si>
  <si>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</si>
  <si>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</si>
  <si>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</si>
  <si>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</si>
  <si>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</si>
  <si>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</si>
  <si>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</si>
  <si>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</si>
  <si>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</si>
  <si>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</si>
  <si>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</si>
  <si>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</si>
  <si>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</si>
  <si>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</si>
  <si>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</si>
  <si>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</si>
  <si>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</si>
  <si>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</si>
  <si>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</si>
  <si>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</si>
  <si>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</si>
  <si>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</si>
  <si>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</si>
  <si>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</si>
  <si>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</si>
  <si>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</si>
  <si>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</si>
  <si>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</si>
  <si>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</si>
  <si>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</si>
  <si>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</si>
  <si>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</si>
  <si>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</si>
  <si>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</si>
  <si>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</si>
  <si>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</si>
  <si>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</si>
  <si>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</si>
  <si>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</si>
  <si>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</si>
  <si>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</si>
  <si>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</si>
  <si>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</si>
  <si>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</si>
  <si>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</si>
  <si>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</si>
  <si>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</si>
  <si>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</si>
  <si>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</si>
  <si>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</si>
  <si>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</si>
  <si>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</si>
  <si>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</si>
  <si>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</si>
  <si>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</si>
  <si>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</si>
  <si>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</si>
  <si>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</si>
  <si>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</si>
  <si>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</si>
  <si>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</si>
  <si>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</si>
  <si>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</si>
  <si>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</si>
  <si>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</si>
  <si>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</si>
  <si>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</si>
  <si>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</si>
  <si>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</si>
  <si>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</si>
  <si>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</si>
  <si>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</si>
  <si>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</si>
  <si>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</si>
  <si>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</si>
  <si>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</si>
  <si>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</si>
  <si>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</si>
  <si>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</si>
  <si>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</si>
  <si>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</si>
  <si>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</si>
  <si>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</si>
  <si>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</si>
  <si>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</si>
  <si>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</si>
  <si>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</si>
  <si>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</si>
  <si>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</si>
  <si>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</si>
  <si>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</si>
  <si>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</si>
  <si>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</si>
  <si>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</si>
  <si>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</si>
  <si>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</si>
  <si>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</si>
  <si>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</si>
  <si>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</si>
  <si>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</si>
  <si>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</si>
  <si>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</si>
  <si>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</si>
  <si>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</si>
  <si>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</si>
  <si>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</si>
  <si>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</si>
  <si>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</si>
  <si>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</si>
  <si>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</si>
  <si>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</si>
  <si>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</si>
  <si>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</si>
  <si>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</si>
  <si>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</si>
  <si>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</si>
  <si>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</si>
  <si>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</si>
  <si>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</si>
  <si>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</si>
  <si>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</si>
  <si>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</si>
  <si>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</si>
  <si>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</si>
  <si>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</si>
  <si>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</si>
  <si>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</si>
  <si>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</si>
  <si>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</si>
  <si>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</si>
  <si>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</si>
  <si>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</si>
  <si>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</si>
  <si>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</si>
  <si>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</si>
  <si>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</si>
  <si>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</si>
  <si>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</si>
  <si>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</si>
  <si>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</si>
  <si>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</si>
  <si>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</si>
  <si>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</si>
  <si>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</si>
  <si>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</si>
  <si>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</si>
  <si>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</si>
  <si>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</si>
  <si>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</si>
  <si>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</si>
  <si>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</si>
  <si>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</si>
  <si>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</si>
  <si>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</si>
  <si>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</si>
  <si>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</si>
  <si>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</si>
  <si>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</si>
  <si>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</si>
  <si>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</si>
  <si>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</si>
  <si>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</si>
  <si>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</si>
  <si>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</si>
  <si>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</si>
  <si>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</si>
  <si>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</si>
  <si>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</si>
  <si>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</si>
  <si>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</si>
  <si>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</si>
  <si>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</si>
  <si>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</si>
  <si>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</si>
  <si>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</si>
  <si>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</si>
  <si>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</si>
  <si>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</si>
  <si>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</si>
  <si>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</si>
  <si>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</si>
  <si>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</si>
  <si>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</si>
  <si>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</si>
  <si>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</si>
  <si>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</si>
  <si>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</si>
  <si>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</si>
  <si>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</si>
  <si>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</si>
  <si>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</si>
  <si>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</si>
  <si>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</si>
  <si>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</si>
  <si>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</si>
  <si>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</si>
  <si>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</si>
  <si>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</si>
  <si>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</si>
  <si>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</si>
  <si>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</si>
  <si>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</si>
  <si>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</si>
  <si>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</si>
  <si>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</si>
  <si>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</si>
  <si>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</si>
  <si>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</si>
  <si>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</si>
  <si>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</si>
  <si>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</si>
  <si>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</si>
  <si>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</si>
  <si>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</si>
  <si>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</si>
  <si>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</si>
  <si>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</si>
  <si>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</si>
  <si>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</si>
  <si>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</si>
  <si>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</si>
  <si>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</si>
  <si>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</si>
  <si>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</si>
  <si>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</si>
  <si>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</si>
  <si>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</si>
  <si>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</si>
  <si>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</si>
  <si>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</si>
  <si>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</si>
  <si>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</si>
  <si>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</si>
  <si>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</si>
  <si>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</si>
  <si>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</si>
  <si>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</si>
  <si>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</si>
  <si>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</si>
  <si>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</si>
  <si>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</si>
  <si>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</si>
  <si>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</si>
  <si>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</si>
  <si>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</si>
  <si>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</si>
  <si>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</si>
  <si>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</si>
  <si>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</si>
  <si>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</si>
  <si>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</si>
  <si>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</si>
  <si>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</si>
  <si>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</si>
  <si>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</si>
  <si>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</si>
  <si>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</si>
  <si>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</si>
  <si>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</si>
  <si>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</si>
  <si>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</si>
  <si>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</si>
  <si>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</si>
  <si>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</si>
  <si>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</si>
  <si>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</si>
  <si>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</si>
  <si>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</si>
  <si>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</si>
  <si>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</si>
  <si>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</si>
  <si>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</si>
  <si>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</si>
  <si>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</si>
  <si>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</si>
  <si>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</si>
  <si>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</si>
  <si>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</si>
  <si>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</si>
  <si>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</si>
  <si>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</si>
  <si>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</si>
  <si>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</si>
  <si>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</si>
  <si>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</si>
  <si>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</si>
  <si>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</si>
  <si>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</si>
  <si>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</si>
  <si>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</si>
  <si>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</si>
  <si>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</si>
  <si>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</si>
  <si>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</si>
  <si>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</si>
  <si>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</si>
  <si>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</si>
  <si>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</si>
  <si>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</si>
  <si>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</si>
  <si>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</si>
  <si>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</si>
  <si>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</si>
  <si>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</si>
  <si>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</si>
  <si>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</si>
  <si>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</si>
  <si>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</si>
  <si>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</si>
  <si>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</si>
  <si>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</si>
  <si>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</si>
  <si>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</si>
  <si>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</si>
  <si>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</si>
  <si>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</si>
  <si>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</si>
  <si>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</si>
  <si>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</si>
  <si>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</si>
  <si>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</si>
  <si>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</si>
  <si>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</si>
  <si>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</si>
  <si>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</si>
  <si>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</si>
  <si>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</si>
  <si>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</si>
  <si>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</si>
  <si>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</si>
  <si>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</si>
  <si>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</si>
  <si>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</si>
  <si>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</si>
  <si>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</si>
  <si>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</si>
  <si>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</si>
  <si>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</si>
  <si>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</si>
  <si>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</si>
  <si>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</si>
  <si>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</si>
  <si>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</si>
  <si>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</si>
  <si>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</si>
  <si>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</si>
  <si>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</si>
  <si>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</si>
  <si>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</si>
  <si>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</si>
  <si>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</si>
  <si>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</si>
  <si>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</si>
  <si>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</si>
  <si>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</si>
  <si>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</si>
  <si>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</si>
  <si>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</si>
  <si>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</si>
  <si>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</si>
  <si>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</si>
  <si>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</si>
  <si>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</si>
  <si>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</si>
  <si>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</si>
  <si>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</si>
  <si>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</si>
  <si>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</si>
  <si>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</si>
  <si>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</si>
  <si>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</si>
  <si>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</si>
  <si>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</si>
  <si>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</si>
  <si>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</si>
  <si>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</si>
  <si>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</si>
  <si>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</si>
  <si>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</si>
  <si>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</si>
  <si>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</si>
  <si>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</si>
  <si>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</si>
  <si>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</si>
  <si>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</si>
  <si>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</si>
  <si>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</si>
  <si>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</si>
  <si>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</si>
  <si>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</si>
  <si>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</si>
  <si>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</si>
  <si>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</si>
  <si>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</si>
  <si>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</si>
  <si>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</si>
  <si>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</si>
  <si>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</si>
  <si>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</si>
  <si>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</si>
  <si>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</si>
  <si>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</si>
  <si>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</si>
  <si>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</si>
  <si>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</si>
  <si>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</si>
  <si>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</si>
  <si>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</si>
  <si>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</si>
  <si>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</si>
  <si>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</si>
  <si>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</si>
  <si>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</si>
  <si>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</si>
  <si>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</si>
  <si>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</si>
  <si>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</si>
  <si>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</si>
  <si>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</si>
  <si>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</si>
  <si>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</si>
  <si>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</si>
  <si>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</si>
  <si>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</si>
  <si>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</si>
  <si>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</si>
  <si>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</si>
  <si>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</si>
  <si>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</si>
  <si>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</si>
  <si>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</si>
  <si>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</si>
  <si>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</si>
  <si>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</si>
  <si>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</si>
  <si>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</si>
  <si>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</si>
  <si>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</si>
  <si>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</si>
  <si>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</si>
  <si>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</si>
  <si>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</si>
  <si>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</si>
  <si>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</si>
  <si>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</si>
  <si>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</si>
  <si>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</si>
  <si>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</si>
  <si>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</si>
  <si>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</si>
  <si>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</si>
  <si>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</si>
  <si>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</si>
  <si>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</si>
  <si>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</si>
  <si>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</si>
  <si>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</si>
  <si>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</si>
  <si>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</si>
  <si>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</si>
  <si>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</si>
  <si>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</si>
  <si>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</si>
  <si>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</si>
  <si>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</si>
  <si>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</si>
  <si>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</si>
  <si>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</si>
  <si>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</si>
  <si>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</si>
  <si>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</si>
  <si>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</si>
  <si>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</si>
  <si>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</si>
  <si>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</si>
  <si>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</si>
  <si>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</si>
  <si>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</si>
  <si>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</si>
  <si>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</si>
  <si>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</si>
  <si>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</si>
  <si>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</si>
  <si>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</si>
  <si>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</si>
  <si>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</si>
  <si>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</si>
  <si>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</si>
  <si>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</si>
  <si>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</si>
  <si>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</si>
  <si>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</si>
  <si>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</si>
  <si>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</si>
  <si>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</si>
  <si>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</si>
  <si>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</si>
  <si>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</si>
  <si>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</si>
  <si>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</si>
  <si>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</si>
  <si>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</si>
  <si>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</si>
  <si>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</si>
  <si>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</si>
  <si>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</si>
  <si>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</si>
  <si>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</si>
  <si>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</si>
  <si>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</si>
  <si>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</si>
  <si>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</si>
  <si>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</si>
  <si>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</si>
  <si>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</si>
  <si>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</si>
  <si>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</si>
  <si>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</si>
  <si>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</si>
  <si>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</si>
  <si>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</si>
  <si>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</si>
  <si>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</si>
  <si>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</si>
  <si>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</si>
  <si>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</si>
  <si>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</si>
  <si>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</si>
  <si>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</si>
  <si>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</si>
  <si>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</si>
  <si>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</si>
  <si>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</si>
  <si>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</si>
  <si>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</si>
  <si>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</si>
  <si>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</si>
  <si>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</si>
  <si>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</si>
  <si>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</si>
  <si>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</si>
  <si>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</si>
  <si>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</si>
  <si>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</si>
  <si>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</si>
  <si>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</si>
  <si>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</si>
  <si>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</si>
  <si>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</si>
  <si>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</si>
  <si>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</si>
  <si>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</si>
  <si>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</si>
  <si>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</si>
  <si>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</si>
  <si>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</si>
  <si>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</si>
  <si>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</si>
  <si>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</si>
  <si>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</si>
  <si>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</si>
  <si>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</si>
  <si>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</si>
  <si>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</si>
  <si>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</si>
  <si>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</si>
  <si>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</si>
  <si>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</si>
  <si>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</si>
  <si>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</si>
  <si>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</si>
  <si>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</si>
  <si>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</si>
  <si>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</si>
  <si>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</si>
  <si>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</si>
  <si>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</si>
  <si>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</si>
  <si>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</si>
  <si>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</si>
  <si>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</si>
  <si>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</si>
  <si>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</si>
  <si>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</si>
  <si>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</si>
  <si>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</si>
  <si>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</si>
  <si>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</si>
  <si>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</si>
  <si>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</si>
  <si>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</si>
  <si>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</si>
  <si>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</si>
  <si>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</si>
  <si>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</si>
  <si>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</si>
  <si>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</si>
  <si>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</si>
  <si>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</si>
  <si>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</si>
  <si>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</si>
  <si>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</si>
  <si>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</si>
  <si>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</si>
  <si>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</si>
  <si>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</si>
  <si>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</si>
  <si>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</si>
  <si>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</si>
  <si>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</si>
  <si>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</si>
  <si>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</si>
  <si>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</si>
  <si>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</si>
  <si>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</si>
  <si>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</si>
  <si>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</si>
  <si>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</si>
  <si>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</si>
  <si>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</si>
  <si>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</si>
  <si>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</si>
  <si>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</si>
  <si>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</si>
  <si>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</si>
  <si>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</si>
  <si>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</si>
  <si>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</si>
  <si>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</si>
  <si>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</si>
  <si>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</si>
  <si>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</si>
  <si>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</si>
  <si>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</si>
  <si>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</si>
  <si>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</si>
  <si>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</si>
  <si>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</si>
  <si>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</si>
  <si>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</si>
  <si>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</si>
  <si>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</si>
  <si>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</si>
  <si>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</si>
  <si>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</si>
  <si>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</si>
  <si>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</si>
  <si>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</si>
  <si>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</si>
  <si>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</si>
  <si>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</si>
  <si>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</si>
  <si>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</si>
  <si>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</si>
  <si>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</si>
  <si>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</si>
  <si>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</si>
  <si>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</si>
  <si>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</si>
  <si>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</si>
  <si>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</si>
  <si>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</si>
  <si>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</si>
  <si>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</si>
  <si>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</si>
  <si>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</si>
  <si>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</si>
  <si>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</si>
  <si>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</si>
  <si>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</si>
  <si>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</si>
  <si>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</si>
  <si>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</si>
  <si>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</si>
  <si>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</si>
  <si>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</si>
  <si>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</si>
  <si>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</si>
  <si>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</si>
  <si>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</si>
  <si>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</si>
  <si>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</si>
  <si>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</si>
  <si>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</si>
  <si>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</si>
  <si>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</si>
  <si>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</si>
  <si>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</si>
  <si>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</si>
  <si>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</si>
  <si>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</si>
  <si>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</si>
  <si>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</si>
  <si>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</si>
  <si>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</si>
  <si>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</si>
  <si>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</si>
  <si>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</si>
  <si>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</si>
  <si>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</si>
  <si>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</si>
  <si>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</si>
  <si>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</si>
  <si>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</si>
  <si>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</si>
  <si>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</si>
  <si>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</si>
  <si>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</si>
  <si>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</si>
  <si>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</si>
  <si>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</si>
  <si>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</si>
  <si>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</si>
  <si>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</si>
  <si>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</si>
  <si>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</si>
  <si>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</si>
  <si>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</si>
  <si>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</si>
  <si>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</si>
  <si>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</si>
  <si>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</si>
  <si>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</si>
  <si>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</si>
  <si>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</si>
  <si>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</si>
  <si>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</si>
  <si>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</si>
  <si>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</si>
  <si>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</si>
  <si>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</si>
  <si>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</si>
  <si>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</si>
  <si>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</si>
  <si>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</si>
  <si>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</si>
  <si>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</si>
  <si>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</si>
  <si>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</si>
  <si>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</si>
  <si>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</si>
  <si>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</si>
  <si>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</si>
  <si>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</si>
  <si>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</si>
  <si>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</si>
  <si>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</si>
  <si>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</si>
  <si>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</si>
  <si>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</si>
  <si>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</si>
  <si>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</si>
  <si>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</si>
  <si>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</si>
  <si>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</si>
  <si>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</si>
  <si>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</si>
  <si>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</si>
  <si>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</si>
  <si>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</si>
  <si>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</si>
  <si>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</si>
  <si>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</si>
  <si>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</si>
  <si>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</si>
  <si>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</si>
  <si>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</si>
  <si>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</si>
  <si>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</si>
  <si>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</si>
  <si>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</si>
  <si>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</si>
  <si>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</si>
  <si>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</si>
  <si>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</si>
  <si>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</si>
  <si>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</si>
  <si>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</si>
  <si>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</si>
  <si>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</si>
  <si>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</si>
  <si>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</si>
  <si>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</si>
  <si>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</si>
  <si>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</si>
  <si>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</si>
  <si>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</si>
  <si>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</si>
  <si>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</si>
  <si>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</si>
  <si>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</si>
  <si>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</si>
  <si>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</si>
  <si>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</si>
  <si>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</si>
  <si>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</si>
  <si>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</si>
  <si>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</si>
  <si>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</si>
  <si>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</si>
  <si>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</si>
  <si>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</si>
  <si>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</si>
  <si>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</si>
  <si>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</si>
  <si>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</si>
  <si>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</si>
  <si>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</si>
  <si>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</si>
  <si>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</si>
  <si>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</si>
  <si>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</si>
  <si>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</si>
  <si>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</si>
  <si>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</si>
  <si>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</si>
  <si>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</si>
  <si>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</si>
  <si>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</si>
  <si>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</si>
  <si>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</si>
  <si>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</si>
  <si>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</si>
  <si>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</si>
  <si>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</si>
  <si>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</si>
  <si>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</si>
  <si>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</si>
  <si>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</si>
  <si>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</si>
  <si>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</si>
  <si>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</si>
  <si>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</si>
  <si>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</si>
  <si>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</si>
  <si>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</si>
  <si>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</si>
  <si>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</si>
  <si>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</si>
  <si>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</si>
  <si>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</si>
  <si>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</si>
  <si>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</si>
  <si>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</si>
  <si>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</si>
  <si>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</si>
  <si>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</si>
  <si>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</si>
  <si>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</si>
  <si>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</si>
  <si>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</si>
  <si>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</si>
  <si>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</si>
  <si>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</si>
  <si>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</si>
  <si>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</si>
  <si>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</si>
  <si>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</si>
  <si>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</si>
  <si>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</si>
  <si>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</si>
  <si>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</si>
  <si>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</si>
  <si>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</si>
  <si>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</si>
  <si>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</si>
  <si>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</si>
  <si>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</si>
  <si>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</si>
  <si>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</si>
  <si>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</si>
  <si>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</si>
  <si>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</si>
  <si>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</si>
  <si>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</si>
  <si>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</si>
  <si>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</si>
  <si>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</si>
  <si>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</si>
  <si>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</si>
  <si>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</si>
  <si>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</si>
  <si>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</si>
  <si>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PCM-20251023-00001721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</si>
  <si>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</si>
  <si>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</si>
  <si>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</si>
  <si>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</si>
  <si>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</si>
  <si>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</si>
  <si>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</si>
  <si>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</si>
  <si>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</si>
  <si>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</si>
  <si>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</si>
  <si>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</si>
  <si>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</si>
  <si>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</si>
  <si>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</si>
  <si>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</si>
  <si>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</si>
  <si>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</si>
  <si>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</si>
  <si>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</si>
  <si>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</si>
  <si>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</si>
  <si>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</si>
  <si>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</si>
  <si>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</si>
  <si>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</si>
  <si>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</si>
  <si>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</si>
  <si>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</si>
  <si>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</si>
  <si>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</si>
  <si>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</si>
  <si>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</si>
  <si>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</si>
  <si>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</si>
  <si>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</si>
  <si>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</si>
  <si>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</si>
  <si>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</si>
  <si>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</si>
  <si>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</si>
  <si>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</si>
  <si>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</si>
  <si>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</si>
  <si>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</si>
  <si>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</si>
  <si>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</si>
  <si>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</si>
  <si>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</si>
  <si>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</si>
  <si>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</si>
  <si>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</si>
  <si>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</si>
  <si>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</si>
  <si>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</si>
  <si>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</si>
  <si>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</si>
  <si>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</si>
  <si>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</si>
  <si>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</si>
  <si>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</si>
  <si>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</si>
  <si>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</si>
  <si>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</si>
  <si>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</si>
  <si>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</si>
  <si>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</si>
  <si>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</si>
  <si>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</si>
  <si>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</si>
  <si>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</si>
  <si>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</si>
  <si>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</si>
  <si>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</si>
  <si>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</si>
  <si>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</si>
  <si>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</si>
  <si>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</si>
  <si>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</si>
  <si>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</si>
  <si>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</si>
  <si>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</si>
  <si>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</si>
  <si>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</si>
  <si>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</si>
  <si>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</si>
  <si>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</si>
  <si>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</si>
  <si>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</si>
  <si>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</si>
  <si>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</si>
  <si>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</si>
  <si>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</si>
  <si>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</si>
  <si>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</si>
  <si>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</si>
  <si>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</si>
  <si>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</si>
  <si>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</si>
  <si>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</si>
  <si>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</si>
  <si>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EM team at site checking </t>
  </si>
  <si>
    <t xml:space="preserve">PCM-20251023-00001771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</si>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</sst>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2" totalsRowShown="0" headerRowDxfId="48" dataDxfId="47" headerRowBorderDxfId="45" tableBorderDxfId="46" totalsRowBorderDxfId="44">
  <autoFilter ref="A1:L2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290.82449386573717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10.329505439811328</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0.1905008101821295</v>
      </c>
      <c r="H4" s="138">
        <v>45953.577372685184</v>
      </c>
      <c r="I4" s="136" t="str">
        <f>IFERROR(VLOOKUP(D4,DB!A:F,6,0),"")</f>
        <v>Generator-SG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8939</v>
      </c>
      <c r="E5" s="137" t="s">
        <v>38998</v>
      </c>
      <c r="F5" s="164">
        <v>45953.743935185186</v>
      </c>
      <c r="G5" s="139">
        <f ca="1">IFERROR(NOW()-F5,"")</f>
        <v>2.8984606477024499E-2</v>
      </c>
      <c r="H5" s="138">
        <v>45953.73909722222</v>
      </c>
      <c r="I5" s="136" t="str">
        <f>IFERROR(VLOOKUP(D5,DB!A:F,6,0),"")</f>
        <v>Generator-DG</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45953.772919791663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45953.772919791663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45953.772919791663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45953.772919791663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45953.772919791663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45953.772919791663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45953.772919791663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45953.772919791663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45953.772919791663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45953.772919791663</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45953.772919791663</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45953.772919791663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45953.772919791663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45953.772919791663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45953.772919791663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45953.772919791663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45953.772919791663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45953.772919791663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45953.772919791663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45953.772919791663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45953.772919791663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45953.772919791663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45953.772919791663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45953.772919791663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45953.772919791663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45953.772919791663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45953.772919791663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45953.772919791663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45953.772919791663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45953.772919791663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45953.772919791663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45953.772919791663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45953.772919791663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45953.772919791663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45953.772919791663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45953.772919791663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45953.772919791663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45953.772919791663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45953.772919791663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45953.772919791663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45953.772919791663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45953.772919791663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45953.772919791663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45953.772919791663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45953.772919791663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45953.772919791663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45953.772919791663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45953.772919791663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45953.772919791663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45953.772919791663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45953.772919791663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45953.772919791663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45953.772919791663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45953.772919791663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45953.772919791663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45953.772919791663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45953.772919791663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45953.772919791663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45953.772919791663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45953.772919791663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45953.772919791663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45953.772919791663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45953.772919791663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45953.772919791663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45953.772919791663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45953.772919791663</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45953.772919791663</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128.77308182870183</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9.2771443286983413</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45953.772919791663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45953.772919791663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45953.772919791663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45953.772919791663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45953.772919791663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45953.772919791663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45953.772919791663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45953.772919791663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45953.772919791663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45953.772919791663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45953.772919791663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45953.772919791663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45953.772919791663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45953.772919791663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45953.772919791663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45953.772919791663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45953.772919791663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45953.772919791663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45953.772919791663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45953.772919791663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45953.772919791663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45953.772919791663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45953.772919791663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45953.772919791663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45953.772919791663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45953.772919791663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45953.772919791663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45953.772919791663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45953.772919791663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45953.772919791663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45953.772919791663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45953.772919791663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45953.772919791663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45953.772919791663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45953.772919791663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45953.772919791663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45953.772919791663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45953.772919791663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45953.772919791663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45953.772919791663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45953.772919791663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45953.772919791663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45953.772919791663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45953.772919791663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45953.772919791663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45953.772919791663</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45953.772919791663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45953.772919791663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45953.772919791663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45953.772919791663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45953.772919791663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45953.772919791663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45953.772919791663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45953.772919791663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45953.772919791663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45953.772919791663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45953.772919791663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45953.772919791663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45953.772919791663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45953.772919791663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45953.772919791663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45953.772919791663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45953.772919791663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45953.772919791663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45953.772919791663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45953.772919791663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45953.772919791663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45953.772919791663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45953.772919791663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45953.772919791663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45953.772919791663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45953.772919791663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45953.772919791663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45953.772919791663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45953.772919791663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45953.772919791663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45953.772919791663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45953.772919791663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45953.772919791663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45953.772919791663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45953.772919791663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45953.772919791663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45953.772919791663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45953.772919791663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45953.772919791663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45953.772919791663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45953.772919791663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45953.772919791663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45953.772919791663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45953.772919791663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45953.772919791663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45953.772919791663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45953.772919791663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45953.772919791663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45953.772919791663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45953.772919791663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45953.772919791663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45953.772919791663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45953.772919791663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45953.772919791663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45953.772919791663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45953.772919791663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45953.772919791663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45953.772919791663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45953.772919791663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45953.772919791663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45953.772919791663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45953.772919791663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45953.772919791663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45953.772919791663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45953.772919791663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45953.772919791663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45953.772919791663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45953.772919791663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45953.772919791663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45953.772919791663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45953.772919791663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45953.772919791663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45953.772919791663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45953.772919791663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45953.772919791663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45953.772919791663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45953.772919791663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45953.772919791663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45953.772919791663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45953.772919791663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45953.772919791663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45953.772919791663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45953.772919791663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45953.772919791663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45953.772919791663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45953.772919791663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45953.772919791663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45953.772919791663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45953.772919791663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45953.772919791663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45953.772919791663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45953.772919791663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45953.772919791663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45953.772919791663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45953.772919791663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45953.772919791663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45953.772919791663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45953.772919791663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45953.772919791663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45953.772919791663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45953.772919791663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45953.772919791663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45953.772919791663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45953.772919791663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45953.772919791663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45953.772919791663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45953.772919791663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45953.772919791663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45953.772919791663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45953.772919791663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45953.772919791663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45953.772919791663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45953.772919791663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45953.772919791663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45953.772919791663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45953.772919791663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45953.772919791663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45953.772919791663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45953.772919791663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45953.772919791663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45953.772919791663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45953.772919791663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45953.772919791663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45953.772919791663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45953.772919791663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45953.772919791663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45953.772919791663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45953.772919791663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45953.772919791663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45953.772919791663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45953.772919791663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45953.772919791663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45953.772919791663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45953.772919791663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45953.772919791663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45953.772919791663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45953.772919791663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45953.772919791663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45953.772919791663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45953.772919791663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45953.772919791663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45953.772919791663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45953.772919791663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45953.772919791663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45953.772919791663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45953.772919791663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45953.772919791663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45953.772919791663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45953.772919791663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45953.772919791663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45953.772919791663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45953.772919791663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45953.772919791663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45953.772919791663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45953.772919791663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45953.772919791663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45953.772919791663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45953.772919791663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45953.772919791663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45953.772919791663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45953.772919791663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45953.772919791663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45953.772919791663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45953.772919791663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45953.772919791663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45953.772919791663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45953.772919791663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45953.772919791663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45953.772919791663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45953.772919791663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45953.772919791663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45953.772919791663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45953.772919791663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45953.772919791663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45953.772919791663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45953.772919791663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45953.772919791663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45953.772919791663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45953.772919791663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45953.772919791663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45953.772919791663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45953.772919791663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45953.772919791663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45953.772919791663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45953.772919791663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45953.772919791663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45953.772919791663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45953.772919791663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45953.772919791663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45953.772919791663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45953.772919791663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45953.772919791663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45953.772919791663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45953.772919791663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45953.772919791663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45953.772919791663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45953.772919791663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45953.772919791663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45953.772919791663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45953.772919791663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45953.772919791663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45953.772919791663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45953.772919791663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45953.772919791663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45953.772919791663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45953.772919791663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45953.772919791663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45953.772919791663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45953.772919791663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45953.772919791663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45953.772919791663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45953.772919791663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45953.772919791663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45953.772919791663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45953.772919791663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45953.772919791663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45953.772919791663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45953.772919791663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45953.772919791663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45953.772919791663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45953.772919791663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45953.772919791663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45953.772919791663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45953.772919791663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45953.772919791663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45953.772919791663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45953.772919791663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45953.772919791663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45953.772919791663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45953.772919791663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45953.772919791663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45953.772919791663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45953.772919791663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45953.772919791663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45953.772919791663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45953.772919791663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45953.772919791663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45953.772919791663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45953.772919791663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45953.772919791663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45953.772919791663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45953.772919791663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45953.772919791663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45953.772919791663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45953.772919791663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45953.772919791663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45953.772919791663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45953.772919791663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45953.772919791663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45953.772919791663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45953.772919791663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45953.772919791663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45953.772919791663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45953.772919791663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45953.772919791663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45953.772919791663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45953.772919791663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45953.772919791663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45953.772919791663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45953.772919791663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45953.772919791663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45953.772919791663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45953.772919791663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45953.772919791663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45953.772919791663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45953.772919791663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45953.772919791663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45953.772919791663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45953.772919791663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45953.772919791663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45953.772919791663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45953.772919791663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45953.772919791663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45953.772919791663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45953.772919791663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45953.772919791663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45953.772919791663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45953.772919791663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45953.772919791663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45953.772919791663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45953.772919791663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45953.772919791663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45953.772919791663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45953.772919791663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45953.772919791663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45953.772919791663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45953.772919791663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45953.772919791663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45953.772919791663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45953.772919791663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45953.772919791663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45953.772919791663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45953.772919791663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45953.772919791663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45953.772919791663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45953.772919791663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45953.772919791663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45953.772919791663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45953.772919907409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45953.772919907409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45953.772919907409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45953.772919907409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45953.772919907409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45953.772919907409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45953.772919907409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45953.772919907409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45953.772919907409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45953.772919907409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45953.772919907409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45953.772919907409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45953.772919907409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45953.772919907409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45953.772919907409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45953.772919907409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45953.772919907409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45953.772919907409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45953.772919907409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45953.772919907409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45953.772919907409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45953.772919907409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45953.772919907409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45953.772919907409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45953.772919907409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45953.772919907409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45953.772919907409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45953.772919907409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45953.772919907409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45953.772919907409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45953.772919907409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45953.772919907409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45953.772919907409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45953.772919907409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45953.772919907409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45953.772919907409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45953.772919907409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45953.772919907409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45953.772919907409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45953.772919907409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45953.772919907409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45953.772919907409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45953.772919907409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45953.772919907409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45953.772919907409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45953.772919907409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45953.772919907409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45953.772919907409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45953.772919907409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45953.772919907409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45953.772919907409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45953.772919907409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45953.772919907409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45953.772919907409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45953.772919907409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45953.772919907409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45953.772919907409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45953.772919907409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45953.772919907409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45953.772919907409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45953.772919907409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45953.772919907409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45953.772919907409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45953.772919907409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45953.772919907409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45953.772919907409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45953.772919907409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45953.772919907409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45953.772919907409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45953.772919907409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45953.772919907409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45953.772919907409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45953.772919907409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45953.772919907409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45953.772919907409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45953.772919907409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45953.772919907409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45953.772919907409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45953.772919907409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45953.772919907409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45953.772919907409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45953.772919907409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45953.772919907409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45953.772919907409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45953.772919907409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45953.772919907409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45953.772919907409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45953.772919907409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45953.772919907409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45953.772919907409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45953.772919907409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45953.772919907409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45953.772919907409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45953.772919907409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45953.772919907409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45953.772919907409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45953.772919907409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45953.772919907409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45953.772919907409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45953.772919907409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45953.772919907409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45953.772919907409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45953.772919907409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45953.772919907409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45953.772919907409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45953.772919907409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45953.772919907409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45953.772919907409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45953.772919907409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45953.772919907409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45953.772919907409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45953.772919907409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45953.772919907409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45953.772919907409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45953.772919907409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45953.772919907409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45953.772919907409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45953.772919907409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45953.772919907409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45953.772919907409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45953.772919907409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45953.772919907409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45953.772919907409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45953.772919907409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45953.772919907409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45953.772919907409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45953.772919907409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45953.772919907409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45953.772919907409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45953.772919907409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45953.772919907409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45953.772919907409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45953.772919907409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45953.772919907409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45953.772919907409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45953.772919907409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45953.772919907409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45953.772919907409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45953.772919907409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45953.772919907409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45953.772919907409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45953.772919907409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45953.772919907409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45953.772919907409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45953.772919907409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45953.772919907409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45953.772919907409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45953.772919907409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45953.772919907409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45953.772919907409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45953.772919907409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45953.772919907409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45953.772919907409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45953.772919907409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45953.772919907409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45953.772919907409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45953.772919907409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45953.772919907409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45953.772919907409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45953.772919907409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45953.772919907409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45953.772919907409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45953.772919907409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45953.772919907409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45953.772919907409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45953.772919907409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45953.772919907409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45953.772919907409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45953.772919907409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45953.772919907409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45953.772919907409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45953.772919907409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45953.772919907409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45953.772919907409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45953.772919907409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45953.772919907409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45953.772919907409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45953.772919907409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45953.772919907409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45953.772919907409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45953.772919907409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45953.772919907409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45953.772919907409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45953.772919907409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45953.772919907409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45953.772919907409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45953.772919907409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45953.772919907409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45953.772919907409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45953.772919907409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45953.772919907409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45953.772919907409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45953.772919907409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45953.772919907409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45953.772919907409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45953.772919907409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45953.772919907409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45953.772919907409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45953.772919907409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45953.772919907409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45953.772919907409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45953.772919907409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45953.772919907409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45953.772919907409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45953.772919907409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45953.772919907409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45953.772919907409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45953.772919907409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45953.772919907409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45953.772919907409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45953.772919907409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45953.772919907409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45953.772919907409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45953.772919907409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45953.772919907409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45953.772919907409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45953.772919907409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45953.772919907409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45953.772919907409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45953.772919907409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45953.772919907409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45953.772919907409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45953.772919907409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45953.772919907409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45953.772919907409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45953.772919907409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45953.772919907409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45953.772919907409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45953.772919907409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45953.772919907409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45953.772919907409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45953.772919907409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45953.772919907409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45953.772919907409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45953.772919907409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45953.772919907409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45953.772919907409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45953.772919907409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45953.772919907409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45953.772919907409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45953.772919907409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45953.772919907409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45953.772919907409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45953.772919907409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45953.772919907409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45953.772919907409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45953.772919907409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45953.772919907409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45953.772919907409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45953.772919907409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45953.772919907409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45953.772919907409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45953.772919907409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45953.772919907409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45953.772919907409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45953.772919907409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45953.772919907409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45953.772919907409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45953.772919907409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45953.772919907409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45953.772919907409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45953.772919907409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45953.772919907409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45953.772919907409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45953.772919907409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45953.772919907409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45953.772919907409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45953.772919907409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45953.772919907409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45953.772919907409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45953.772919907409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45953.772919907409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45953.772919907409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45953.772919907409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45953.772919907409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45953.772919907409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45953.772919907409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45953.772919907409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45953.772919907409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45953.772919907409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45953.772919907409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45953.772919907409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45953.772919907409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45953.772919907409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45953.772919907409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45953.772919907409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45953.772919907409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45953.772919907409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45953.772919907409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45953.772919907409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45953.772919907409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45953.772919907409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45953.772919907409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45953.772919907409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45953.772919907409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45953.772919907409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45953.772919907409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45953.772919907409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45953.772919907409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45953.772919907409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45953.772919907409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45953.772919907409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45953.772919907409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45953.772919907409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45953.772919907409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45953.772919907409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45953.772919907409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45953.772919907409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45953.772919907409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45953.772919907409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45953.772919907409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45953.772919907409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45953.772919907409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45953.772919907409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45953.772919907409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45953.772919907409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45953.772919907409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45953.772919907409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45953.772919907409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45953.772919907409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45953.772919907409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45953.772919907409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45953.772919907409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45953.772919907409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45953.772919907409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45953.772919907409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45953.772919907409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45953.772919907409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45953.772919907409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45953.772919907409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45953.772919907409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45953.772919907409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45953.772919907409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45953.772919907409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45953.772919907409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45953.772919907409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45953.772919907409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45953.772919907409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45953.772919907409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45953.772919907409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45953.772919907409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45953.772919907409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45953.772919907409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45953.772919907409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45953.772919907409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45953.772919907409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45953.772919907409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45953.772919907409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45953.772919907409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45953.772919907409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45953.772919907409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45953.772919907409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45953.772919907409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45953.772919907409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45953.772919907409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45953.772919907409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45953.772919907409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45953.772919907409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45953.772919907409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45953.772919907409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45953.772919907409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45953.772919907409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45953.772919907409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45953.772919907409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45953.772919907409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45953.772919907409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45953.772919907409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45953.772919907409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45953.772919907409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45953.772919907409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45953.772919907409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45953.772919907409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45953.772919907409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45953.772919907409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45953.772919907409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45953.772919907409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45953.772919907409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45953.772919907409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45953.772919907409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45953.772919907409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45953.772919907409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45953.772919907409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45953.772919907409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45953.772919907409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45953.772919907409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45953.772919907409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45953.772919907409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45953.772919907409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45953.772919907409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45953.772919907409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45953.772919907409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45953.772919907409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45953.772919907409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45953.772919907409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45953.772919907409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45953.772919907409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45953.772919907409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45953.772919907409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45953.772919907409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45953.772919907409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45953.772919907409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45953.772919907409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45953.772919907409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45953.772919907409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45953.772919907409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45953.772919907409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45953.772919907409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45953.772919907409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45953.772919907409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45953.772919907409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45953.772919907409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45953.772919907409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45953.772919907409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45953.772919907409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45953.772919907409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45953.772919907409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45953.772919907409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45953.772919907409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45953.772919907409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45953.772919907409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45953.772919907409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45953.772919907409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45953.772919907409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45953.772919907409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45953.772919907409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45953.772919907409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45953.772919907409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45953.772919907409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45953.772919907409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45953.772919907409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45953.772919907409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45953.772919907409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45953.772919907409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45953.772919907409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45953.772919907409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45953.772919907409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45953.772919907409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45953.772919907409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45953.772919907409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45953.772919907409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45953.772919907409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45953.772919907409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45953.772919907409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45953.772919907409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45953.772919907409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45953.772919907409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45953.772919907409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45953.772919907409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45953.772919907409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45953.772919907409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45953.772919907409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45953.772919907409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45953.772919907409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45953.772919907409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45953.772919907409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45953.772919907409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45953.772919907409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45953.772919907409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45953.772919907409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45953.772919907409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45953.772919907409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45953.772919907409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45953.772919907409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45953.772919907409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45953.772919907409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45953.772919907409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45953.772919907409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45953.772919907409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45953.772919907409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45953.772919907409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45953.772919907409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45953.772919907409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45953.772919907409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45953.772919907409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45953.772919907409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45953.772919907409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45953.772919907409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45953.772919907409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45953.772919907409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45953.772919907409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45953.772919907409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45953.772919907409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45953.772919907409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45953.772919907409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45953.772919907409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45953.772919907409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45953.772919907409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45953.772919907409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45953.772919907409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45953.772919907409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45953.772919907409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45953.772919907409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45953.772919907409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45953.772919907409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45953.772919907409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45953.772919907409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45953.772919907409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45953.772919907409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45953.772919907409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45953.772919907409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45953.772919907409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45953.772919907409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45953.772919907409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45953.772919907409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45953.772919907409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45953.772919907409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45953.772919907409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45953.772919907409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45953.772919907409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45953.772919907409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45953.772919907409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45953.772919907409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45953.772919907409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45953.772919907409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45953.772919907409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45953.772919907409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45953.772919907409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45953.772919907409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45953.772919907409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45953.772919907409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45953.772919907409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45953.772919907409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45953.772919907409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45953.772919907409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45953.772919907409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45953.772919907409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45953.772919907409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45953.772919907409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45953.772919907409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45953.772919907409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45953.772919907409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45953.772919907409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45953.772919907409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45953.772919907409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45953.772919907409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45953.772919907409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45953.772919907409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45953.772919907409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45953.772919907409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45953.772919907409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45953.772919907409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45953.772919907409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45953.772919907409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45953.772919907409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45953.772919907409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45953.772919907409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45953.772919907409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45953.772919907409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45953.772919907409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45953.772919907409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45953.772919907409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45953.772919907409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45953.772919907409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45953.772919907409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45953.772919907409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45953.772919907409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45953.772919907409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45953.772919907409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45953.772919907409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45953.772919907409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45953.772919907409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45953.772919907409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45953.772919907409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45953.772919907409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45953.772919907409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45953.772919907409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45953.772919907409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45953.772919907409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45953.772919907409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45953.772919907409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45953.772919907409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45953.772919907409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45953.772919907409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45953.772919907409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45953.772919907409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45953.772919907409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45953.772919907409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45953.772919907409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45953.772919907409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45953.772919907409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45953.772919907409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45953.772919907409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45953.772919907409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45953.772919907409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45953.772919907409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45953.772919907409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45953.772919907409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45953.772919907409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45953.772919907409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45953.772919907409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45953.772919907409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45953.772919907409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45953.772919907409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45953.772919907409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45953.772919907409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45953.772919907409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45953.772919907409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45953.772919907409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45953.772919907409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45953.772919907409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45953.772919907409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45953.772919907409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45953.772919907409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45953.772919907409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45953.772919907409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45953.772919907409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45953.772919907409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45953.772919907409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45953.772919907409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45953.772919907409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45953.772919907409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45953.772919907409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45953.772919907409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45953.772919907409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45953.772919907409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45953.772919907409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45953.772919907409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45953.772919907409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45953.772919907409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45953.772919907409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45953.772919907409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45953.772919907409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45953.772919907409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45953.772919907409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45953.772919907409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45953.772919907409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45953.772919907409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45953.772919907409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45953.772919907409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45953.772919907409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45953.772919907409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45953.772919907409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45953.772919907409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45953.772919907409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45953.772919907409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45953.772919907409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45953.772919907409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45953.772919907409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45953.772919907409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45953.772919907409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45953.772919907409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45953.772919907409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45953.772919907409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45953.772919907409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45953.772919907409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45953.772919907409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45953.772919907409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45953.772919907409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45953.772919907409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45953.772919907409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45953.772919907409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45953.772919907409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45953.772919907409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45953.772919907409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45953.772919907409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45953.772919907409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45953.772919907409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45953.772919907409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45953.772919907409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45953.772919907409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45953.772919907409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45953.772919907409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45953.772919907409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45953.772919907409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45953.772919907409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45953.772919907409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45953.772919907409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45953.772919907409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45953.772919907409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45953.772919907409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45953.772919907409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45953.772919907409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45953.772919907409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45953.772919907409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45953.772919907409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45953.772919907409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45953.772919907409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45953.772919907409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45953.772919907409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45953.772919907409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45953.772919907409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45953.772919907409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45953.772919907409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45953.772919907409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45953.772919907409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45953.772919907409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45953.772919907409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45953.772919907409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45953.772919907409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45953.772919907409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45953.772919907409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45953.772919907409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45953.772919907409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45953.772919907409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45953.772919907409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45953.772919907409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45953.772919907409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45953.772919907409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45953.772919907409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45953.772919907409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45953.772919907409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45953.772919907409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45953.772919907409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45953.772919907409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45953.772919907409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45953.772919907409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45953.772919907409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45953.772919907409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45953.772919907409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45953.772919907409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45953.772919907409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45953.772919907409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45953.772919907409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45953.772919907409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45953.772919907409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45953.772919907409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45953.772919907409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45953.772919907409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45953.772919907409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45953.772919907409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45953.772919907409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45953.772919907409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45953.772919907409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45953.772919907409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45953.772919907409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45953.772919907409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45953.772919907409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45953.772919907409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45953.772919907409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45953.772919907409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45953.772919907409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45953.772919907409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45953.772919907409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45953.772919907409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45953.772919907409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45953.772919907409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45953.772919907409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45953.772919907409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45953.772919907409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45953.772919907409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45953.772919907409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45953.772919907409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45953.772919907409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45953.772919907409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45953.772919907409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45953.772919907409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45953.772919907409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45953.772919907409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45953.772919907409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45953.772919907409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45953.772919907409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45953.772919907409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45953.772919907409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45953.772919907409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45953.772919907409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45953.772919907409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45953.772919907409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45953.772919907409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45953.772919907409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45953.772919907409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45953.772919907409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45953.772919907409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45953.772919907409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45953.772919907409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45953.772919907409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45953.772919907409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45953.772919907409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45953.772919907409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45953.772919907409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45953.772919907409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45953.772919907409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45953.772919907409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45953.772919907409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45953.772919907409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45953.772919907409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45953.772919907409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45953.772919907409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45953.772919907409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45953.772919907409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45953.772919907409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45953.772919907409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45953.772919907409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45953.772919907409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45953.772919907409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45953.772919907409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45953.772919907409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45953.772919907409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45953.772919907409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45953.772919907409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45953.772919907409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45953.772919907409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45953.772919907409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45953.772919907409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45953.772919907409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45953.772919907409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45953.772919907409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45953.772919907409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45953.772919907409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45953.772919907409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45953.772919907409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45953.772919907409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45953.772919907409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45953.772919907409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45953.772919907409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45953.772919907409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45953.772919907409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45953.772919907409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45953.772919907409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45953.772919907409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45953.772919907409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45953.772919907409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45953.772919907409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45953.772919907409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45953.772919907409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45953.772919907409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45953.772919907409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45953.772919907409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45953.772919907409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45953.772919907409</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2"/>
  <sheetViews>
    <sheetView tabSelected="1" workbookViewId="0">
      <selection activeCell="A6" sqref="A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250.29220219906711</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0.13819756943848915</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1</v>
      </c>
      <c r="D4" s="95" t="s">
        <v>35754</v>
      </c>
      <c r="E4" s="100" t="s">
        <v>38998</v>
      </c>
      <c r="F4" s="125">
        <v>45953.754166666666</v>
      </c>
      <c r="G4" s="126">
        <f ca="1">IFERROR(NOW()-F4,"")</f>
        <v>1.8753124997601844E-2</v>
      </c>
      <c r="H4" s="125">
        <v>45953.748692129629</v>
      </c>
      <c r="I4" s="121" t="str">
        <f>IFERROR(VLOOKUP(D4,DB!A:F,6,0),"")</f>
        <v>Generator-SG</v>
      </c>
      <c r="J4" s="121" t="str">
        <f>IFERROR(VLOOKUP(D4,DB!A:G,7,0),"")</f>
        <v>Dead</v>
      </c>
      <c r="K4" s="127"/>
      <c r="L4" s="123" t="str">
        <f>IFERROR(VLOOKUP(D4,DB!A:I,9,0),"")</f>
        <v>Latis</v>
      </c>
    </row>
    <row r="5" spans="1:16" ht="15" customHeight="1">
      <c r="A5" s="121" t="s">
        <v>39096</v>
      </c>
      <c r="B5" s="121" t="str">
        <f>IFERROR(VLOOKUP(D5,DB!A:K,11,0),"")</f>
        <v>R4</v>
      </c>
      <c r="C5" s="122">
        <v>1</v>
      </c>
      <c r="D5" s="95" t="s">
        <v>33649</v>
      </c>
      <c r="E5" s="100" t="s">
        <v>38998</v>
      </c>
      <c r="F5" s="125"/>
      <c r="G5" s="126">
        <f ca="1">IFERROR(NOW()-F5,"")</f>
        <v>45953.772919791663</v>
      </c>
      <c r="H5" s="125">
        <v>45953.743101851855</v>
      </c>
      <c r="I5" s="121" t="str">
        <f>IFERROR(VLOOKUP(D5,DB!A:F,6,0),"")</f>
        <v>Generator-SG</v>
      </c>
      <c r="J5" s="121" t="str">
        <f>IFERROR(VLOOKUP(D5,DB!A:G,7,0),"")</f>
        <v>Vandalized</v>
      </c>
      <c r="K5" s="127"/>
      <c r="L5" s="123" t="str">
        <f>IFERROR(VLOOKUP(D5,DB!A:I,9,0),"")</f>
        <v>Latis</v>
      </c>
    </row>
    <row r="6" spans="1:16" ht="15" customHeight="1">
      <c r="A6" s="121"/>
      <c r="B6" s="121" t="str">
        <f>IFERROR(VLOOKUP(D6,DB!A:K,11,0),"")</f>
        <v>R4</v>
      </c>
      <c r="C6" s="122">
        <v>2</v>
      </c>
      <c r="D6" s="95" t="s">
        <v>36513</v>
      </c>
      <c r="E6" s="100" t="s">
        <v>38998</v>
      </c>
      <c r="F6" s="125"/>
      <c r="G6" s="126">
        <f ca="1">IFERROR(NOW()-F6,"")</f>
        <v>45953.772919791663</v>
      </c>
      <c r="H6" s="125">
        <v>45953.769930555558</v>
      </c>
      <c r="I6" s="121" t="str">
        <f>IFERROR(VLOOKUP(D6,DB!A:F,6,0),"")</f>
        <v>SCECO</v>
      </c>
      <c r="J6" s="121" t="str">
        <f>IFERROR(VLOOKUP(D6,DB!A:G,7,0),"")</f>
        <v>Dead</v>
      </c>
      <c r="K6" s="127"/>
      <c r="L6" s="123" t="str">
        <f>IFERROR(VLOOKUP(D6,DB!A:I,9,0),"")</f>
        <v>Latis</v>
      </c>
    </row>
    <row r="7" spans="1:16" ht="15" customHeight="1">
      <c r="A7" s="121"/>
      <c r="B7" s="121" t="str">
        <f>IFERROR(VLOOKUP(D7,DB!A:K,11,0),"")</f>
        <v/>
      </c>
      <c r="C7" s="122"/>
      <c r="D7" s="95"/>
      <c r="E7" s="100"/>
      <c r="F7" s="125"/>
      <c r="G7" s="126">
        <f ca="1">IFERROR(NOW()-F7,"")</f>
        <v>45953.772919791663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45953.772919791663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45953.772919791663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45953.772919791663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45953.772919791663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45953.772919791663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45953.772919791663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45953.772919791663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45953.772919791663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45953.772919791663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45953.772919791663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45953.772919791663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c r="E19" s="124"/>
      <c r="F19" s="125"/>
      <c r="G19" s="126">
        <f ca="1">IFERROR(NOW()-F19,"")</f>
        <v>45953.772919791663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24"/>
      <c r="F20" s="125"/>
      <c r="G20" s="126">
        <f ca="1">IFERROR(NOW()-F20,"")</f>
        <v>45953.772919791663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45953.772919791663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45953.772919791663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45953.772919791663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45953.772919791663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45953.772919791663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45953.772919791663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45953.772919791663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45953.772919791663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45953.772919791663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45953.772919791663</v>
      </c>
      <c r="H30" s="125"/>
      <c r="I30" s="121" t="str">
        <f>IFERROR(VLOOKUP(D30,DB!A:F,6,0),"")</f>
        <v/>
      </c>
      <c r="J30" s="121" t="str">
        <f>IFERROR(VLOOKUP(D30,DB!A:G,7,0),"")</f>
        <v/>
      </c>
      <c r="K30" s="127"/>
      <c r="L30" s="123" t="str">
        <f>IFERROR(VLOOKUP(D30,DB!A:I,9,0),"")</f>
        <v/>
      </c>
    </row>
    <row r="31" spans="1:12" ht="15" customHeight="1">
      <c r="A31" s="121"/>
      <c r="B31" s="121" t="str">
        <f>IFERROR(VLOOKUP(D32,DB!A:K,11,0),"")</f>
        <v/>
      </c>
      <c r="C31" s="122"/>
      <c r="D31" s="123"/>
      <c r="E31" s="124"/>
      <c r="F31" s="125"/>
      <c r="G31" s="126">
        <f ca="1">IFERROR(NOW()-F31,"")</f>
        <v>45953.772919791663</v>
      </c>
      <c r="H31" s="125"/>
      <c r="I31" s="121" t="str">
        <f>IFERROR(VLOOKUP(D32,DB!A:F,6,0),"")</f>
        <v/>
      </c>
      <c r="J31" s="121" t="str">
        <f>IFERROR(VLOOKUP(D32,DB!A:G,7,0),"")</f>
        <v/>
      </c>
      <c r="K31" s="127"/>
      <c r="L31" s="123" t="str">
        <f>IFERROR(VLOOKUP(D32,DB!A:I,9,0),"")</f>
        <v/>
      </c>
    </row>
    <row r="32" spans="1:12" ht="15" customHeight="1">
      <c r="A32" s="121"/>
      <c r="B32" s="121" t="str">
        <f>IFERROR(VLOOKUP(#REF!,DB!A:K,11,0),"")</f>
        <v/>
      </c>
      <c r="C32" s="122"/>
      <c r="D32" s="123"/>
      <c r="E32" s="124"/>
      <c r="F32" s="125"/>
      <c r="G32" s="126">
        <f ca="1">IFERROR(NOW()-F32,"")</f>
        <v>45953.772919791663</v>
      </c>
      <c r="H32" s="125"/>
      <c r="I32" s="121" t="str">
        <f>IFERROR(VLOOKUP(#REF!,DB!A:F,6,0),"")</f>
        <v/>
      </c>
      <c r="J32" s="121" t="str">
        <f>IFERROR(VLOOKUP(#REF!,DB!A:G,7,0),"")</f>
        <v/>
      </c>
      <c r="K32" s="127"/>
      <c r="L32" s="123" t="str">
        <f>IFERROR(VLOOKUP(#REF!,DB!A:I,9,0),"")</f>
        <v/>
      </c>
    </row>
    <row r="33" spans="1:12" ht="15" customHeight="1">
      <c r="A33" s="121"/>
      <c r="B33" s="121" t="str">
        <f>IFERROR(VLOOKUP(D33,DB!A:K,11,0),"")</f>
        <v/>
      </c>
      <c r="C33" s="122"/>
      <c r="D33" s="123"/>
      <c r="E33" s="124"/>
      <c r="F33" s="125"/>
      <c r="G33" s="126">
        <f ca="1">IFERROR(NOW()-F33,"")</f>
        <v>45953.772919791663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45953.772919791663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45953.772919791663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45953.772919791663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45953.772919791663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45953.772919791663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45953.772919791663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45953.772919791663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45953.772919791663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45953.772919791663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45953.772919791663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45953.772919791663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45953.772919791663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45953.772919791663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45953.772919791663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45953.772919791663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45953.772919791663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45953.772919791663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45953.772919791663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45953.772919791663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45953.772919791663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45953.772919791663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45953.772919791663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45953.772919791663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45953.772919791663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45953.772919791663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45953.772919791663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45953.772919791663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45953.772919791663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45953.772919791663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45953.772919791663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45953.772919791663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45953.772919791663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45953.772919791663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45953.772919791663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45953.772919791663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45953.772919791663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45953.772919791663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45953.772919791663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45953.772919791663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45953.772919791663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45953.772919791663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45953.772919791663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45953.772919791663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45953.772919791663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45953.772919791663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45953.772919791663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45953.772919791663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45953.772919791663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45953.772919791663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45953.772919791663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45953.772919791663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45953.772919791663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45953.772919791663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45953.772919791663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45953.772919791663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45953.772919791663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45953.772919791663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45953.772919791663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45953.772919791663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45953.772919791663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45953.772919791663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45953.772919791663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45953.772919791663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45953.772919791663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45953.772919791663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45953.772919791663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45953.772919791663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45953.772919791663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45953.772919791663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45953.772919791663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45953.772919791663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45953.772919791663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45953.772919791663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45953.772919791663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45953.772919791663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45953.772919791663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45953.772919791663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45953.772919791663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45953.772919791663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45953.772919791663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45953.772919791663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45953.772919791663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45953.772919791663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45953.772919791663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45953.772919791663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45953.772919791663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45953.772919791663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45953.772919791663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45953.772919791663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45953.772919791663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45953.772919791663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45953.772919791663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45953.772919791663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45953.772919791663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45953.772919791663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45953.772919791663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45953.772919791663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45953.772919791663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45953.772919791663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45953.772919791663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45953.772919791663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45953.772919791663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45953.772919791663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45953.772919791663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45953.772919791663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45953.772919791663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45953.772919791663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45953.772919791663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45953.772919791663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45953.772919791663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45953.772919791663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45953.772919791663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45953.772919791663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45953.772919791663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45953.772919791663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45953.772919791663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45953.772919791663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45953.772919791663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45953.772919791663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45953.772919791663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45953.772919791663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45953.772919791663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45953.772919791663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45953.772919791663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45953.772919791663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45953.772919791663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45953.772919791663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45953.772919791663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45953.772919791663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45953.772919791663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45953.772919791663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45953.772919791663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45953.772919791663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45953.772919791663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45953.772919791663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45953.772919791663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45953.772919791663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45953.772919791663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45953.772919791663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45953.772919791663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45953.772919791663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45953.772919791663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45953.772919791663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45953.772919791663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45953.772919791663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45953.772919791663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45953.772919791663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45953.772919791663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45953.772919791663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45953.772919791663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45953.772919791663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45953.772919791663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45953.772919791663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45953.772919791663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45953.772919791663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45953.772919791663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45953.772919791663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45953.772919791663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45953.772919791663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45953.772919791663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45953.772919791663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45953.772919791663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45953.772919791663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45953.772919791663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45953.772919791663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45953.772919791663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45953.772919791663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45953.772919791663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45953.772919791663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45953.772919791663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45953.772919791663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45953.772919791663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45953.772919791663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45953.772919791663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45953.772919791663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45953.772919791663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45953.772919791663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45953.772919791663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45953.772919791663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45953.772919791663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45953.772919791663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45953.772919791663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45953.772919791663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45953.772919791663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45953.772919791663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45953.772919791663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45953.772919791663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45953.772919791663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45953.772919791663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45953.772919791663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45953.772919791663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45953.772919791663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45953.772919791663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45953.772919791663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45953.772919791663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45953.772919791663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45953.772919791663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45953.772919791663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45953.772919791663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45953.772919791663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45953.772919791663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45953.772919791663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45953.772919791663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45953.772919791663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45953.772919791663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45953.772919791663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45953.772919791663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45953.772919791663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45953.772919791663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45953.772919791663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45953.772919791663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45953.772919791663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45953.772919791663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45953.772919791663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45953.772919791663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45953.772919791663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45953.772919791663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45953.772919791663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45953.772919791663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45953.772919791663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45953.772919791663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45953.772919791663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45953.772919791663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45953.772919791663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45953.772919791663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45953.772919791663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45953.772919791663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45953.772919791663</v>
      </c>
      <c r="H261" s="125"/>
      <c r="I261" s="121" t="str">
        <f>IFERROR(VLOOKUP(D261,DB!A:F,6,0),"")</f>
        <v/>
      </c>
      <c r="J261" s="121" t="str">
        <f>IFERROR(VLOOKUP(D261,DB!A:G,7,0),"")</f>
        <v/>
      </c>
      <c r="K261" s="127"/>
      <c r="L261" s="123" t="str">
        <f>IFERROR(VLOOKUP(D261,DB!A:I,9,0),"")</f>
        <v/>
      </c>
    </row>
    <row r="262" spans="1:12" ht="15" customHeight="1">
      <c r="A262" s="128"/>
      <c r="B262" s="128" t="str">
        <f>IFERROR(VLOOKUP(D262,DB!A:K,11,0),"")</f>
        <v/>
      </c>
      <c r="C262" s="129"/>
      <c r="D262" s="130"/>
      <c r="E262" s="131"/>
      <c r="F262" s="132"/>
      <c r="G262" s="133">
        <f ca="1">IFERROR(NOW()-F262,"")</f>
        <v>45953.772919791663</v>
      </c>
      <c r="H262" s="132"/>
      <c r="I262" s="128" t="str">
        <f>IFERROR(VLOOKUP(D262,DB!A:F,6,0),"")</f>
        <v/>
      </c>
      <c r="J262" s="128" t="str">
        <f>IFERROR(VLOOKUP(D262,DB!A:G,7,0),"")</f>
        <v/>
      </c>
      <c r="K262" s="134"/>
      <c r="L262" s="130" t="str">
        <f>IFERROR(VLOOKUP(D262,DB!A:I,9,0),"")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61.940859606474987</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39083</v>
      </c>
      <c r="F3" s="38">
        <v>45926.188877314817</v>
      </c>
      <c r="G3" s="146">
        <f t="shared" ref="G3" ca="1" si="0">IFERROR(NOW()-F3,"")</f>
        <v>27.584042476846662</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9.001345717588265</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39083</v>
      </c>
      <c r="F5" s="155">
        <v>45948.661111111112</v>
      </c>
      <c r="G5" s="156">
        <f ca="1">IFERROR(NOW()-F5,"")</f>
        <v>5.1118086805508938</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1</v>
      </c>
      <c r="D6" s="154" t="s">
        <v>37837</v>
      </c>
      <c r="E6" s="154" t="s">
        <v>39083</v>
      </c>
      <c r="F6" s="155">
        <v>45953.746342592596</v>
      </c>
      <c r="G6" s="156">
        <f ca="1">IFERROR(NOW()-F6,"")</f>
        <v>2.6577199067105539E-2</v>
      </c>
      <c r="H6" s="155">
        <v>45953.735613425924</v>
      </c>
      <c r="I6" s="154" t="str">
        <f>IFERROR(VLOOKUP(D6,DB!A:F,6,0),"")</f>
        <v>SCECO</v>
      </c>
      <c r="J6" s="154" t="str">
        <f>IFERROR(VLOOKUP(D6,DB!A:G,7,0),"")</f>
        <v>No BB Shifted</v>
      </c>
      <c r="K6" s="154" t="s">
        <v>39106</v>
      </c>
      <c r="L6" s="154" t="str">
        <f>IFERROR(VLOOKUP(D6,DB!A:I,9,0),"")</f>
        <v>Latis</v>
      </c>
    </row>
    <row r="7" spans="1:13" ht="15">
      <c r="A7" s="160"/>
      <c r="B7" s="160" t="str">
        <f>IFERROR(VLOOKUP(D7,DB!A:K,11,0),"")</f>
        <v/>
      </c>
      <c r="C7" s="160"/>
      <c r="D7" s="160"/>
      <c r="E7" s="160"/>
      <c r="F7" s="161"/>
      <c r="G7" s="162">
        <f ca="1">IFERROR(NOW()-F7,"")</f>
        <v>45953.772919791663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45953.772919791663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45953.772919791663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45953.772919791663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45953.772919791663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45953.772919791663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45953.772919791663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45953.772919791663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45953.772919791663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45953.772919791663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45953.772919791663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45953.772919791663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45953.772919791663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45953.772919791663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45953.772919791663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45953.772919791663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45953.772919791663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45953.772919791663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45953.772919791663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45953.772919791663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45953.772919791663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45953.772919791663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45953.772919791663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45953.772919791663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45953.772919791663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45953.772919791663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45953.772919791663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45953.772919791663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45953.772919791663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45953.772919791663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45953.772919791663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45953.772919791663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45953.772919791663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45953.772919791663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45953.772919791663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45953.772919791663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45953.772919791663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45953.772919791663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45953.772919791663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45953.772919791663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45953.772919791663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45953.772919791663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45953.772919791663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45953.772919791663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45953.772919791663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45953.772919791663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45953.772919791663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45953.772919791663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45953.772919791663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45953.772919791663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45953.772919791663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45953.772919791663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45953.772919791663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45953.772919791663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45953.772919791663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45953.772919791663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45953.772919791663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45953.772919791663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45953.772919791663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45953.772919791663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45953.772919791663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45953.772919791663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45953.772919791663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45953.772919791663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45953.772919791663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45953.772919791663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45953.772919791663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45953.772919791663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45953.772919791663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45953.772919791663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45953.772919791663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45953.772919791663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45953.772919791663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45953.772919791663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45953.772919791663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45953.772919791663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45953.772919791663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45953.772919791663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45953.772919791663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45953.772919791663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45953.772919791663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45953.772919791663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45953.772919791663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45953.772919791663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45953.772919791663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45953.772919791663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45953.772919791663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45953.772919791663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45953.772919791663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45953.772919791663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45953.772919791663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45953.772919791663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45953.772919791663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45953.772919791663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45953.772919791663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45953.772919791663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45953.772919791663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45953.772919791663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45953.772919791663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45953.772919791663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45953.772919791663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45953.772919791663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45953.772919791663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45953.772919791663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45953.772919791663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45953.772919791663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45953.772919791663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45953.772919791663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45953.772919791663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45953.772919791663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45953.772919791663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45953.772919791663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45953.772919791663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45953.772919791663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45953.772919791663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45953.772919791663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45953.772919791663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45953.772919791663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45953.772919791663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45953.772919791663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45953.772919791663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45953.772919791663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45953.772919791663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45953.772919791663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45953.772919791663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45953.772919791663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45953.772919791663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45953.772919791663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45953.772919791663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45953.772919791663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45953.772919791663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45953.772919791663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45953.772919791663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45953.772919791663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45953.772919791663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45953.772919791663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45953.772919791663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45953.772919791663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45953.772919791663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45953.772919791663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45953.772919791663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45953.772919791663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45953.772919791663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45953.772919791663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45953.772919791663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45953.772919791663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45953.772919791663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45953.772919791663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45953.772919791663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45953.772919791663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45953.772919791663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45953.772919791663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45953.772919791663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45953.772919791663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45953.772919791663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45953.772919791663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45953.772919791663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45953.772919791663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45953.772919791663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45953.772919791663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45953.772919791663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45953.772919791663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45953.772919791663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45953.772919791663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45953.772919791663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45953.772919791663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45953.772919791663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45953.772919791663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45953.772919791663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45953.772919791663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45953.772919791663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45953.772919791663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45953.772919791663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45953.772919791663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45953.772919791663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45953.772919791663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45953.772919791663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45953.772919791663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45953.772919791663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45953.772919791663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45953.772919791663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45953.772919791663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45953.772919791663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45953.772919791663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45953.772919791663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45953.772919791663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45953.772919791663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45953.772919791663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45953.772919791663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45953.772919791663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45953.772919791663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45953.772919791663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45953.772919791663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45953.772919791663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45953.772919791663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45953.772919791663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45953.772919791663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45953.772919791663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45953.772919791663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45953.772919791663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45953.772919791663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45953.772919791663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45953.772919791663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45953.772919791663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45953.772919791663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45953.772919791663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45953.772919791663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45953.772919791663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45953.772919791663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45953.772919791663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45953.772919791663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45953.772919791663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45953.772919791663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45953.772919791663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45953.772919791663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45953.772919791663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45953.772919791663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45953.772919791663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45953.772919791663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45953.772919791663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45953.772919791663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45953.772919791663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45953.772919791663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45953.772919791663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45953.772919791663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45953.772919791663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45953.772919791663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45953.772919791663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45953.772919791663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45953.772919791663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45953.772919791663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45953.772919791663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45953.772919791663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45953.772919791663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45953.772919791663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45953.772919791663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45953.772919791663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45953.772919791663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45953.772919791663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45953.772919791663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45953.772919791663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45953.772919791663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45953.772919791663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45953.772919791663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45953.772919791663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45953.772919791663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45953.772919791663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45953.772919791663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45953.772919791663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45953.772919791663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45953.772919791663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45953.772919791663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45953.772919791663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45953.772919791663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45953.772919791663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45953.772919791663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45953.772919791663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45953.772919791663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45953.772919791663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45953.772919791663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45953.772919791663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45953.772919791663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45953.772919791663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45953.772919791663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45953.772919791663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45953.772919791663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45953.772919791663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45953.772919791663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45953.772919791663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45953.772919791663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45953.772919791663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45953.772919791663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45953.772919791663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45953.772919791663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45953.772919791663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45953.772919791663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45953.772919791663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45953.772919791663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45953.772919791663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45953.772919791663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45953.772919791663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45953.772919791663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45953.772919791663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45953.772919791663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45953.772919791663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45953.772919791663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45953.772919791663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45953.772919791663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45953.772919791663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45953.772919791663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45953.772919791663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45953.772919791663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45953.772919791663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45953.772919791663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45953.772919791663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45953.772919791663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45953.772919791663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45953.772919791663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45953.772919791663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45953.772919791663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45953.772919791663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45953.772919791663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45953.772919791663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45953.772919791663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45953.772919791663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45953.772919791663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45953.772919791663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45953.772919791663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45953.772919791663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45953.772919791663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45953.772919791663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45953.772919791663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45953.772919791663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45953.772919791663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45953.772919791663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45953.772919791663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45953.772919791663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45953.772919791663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45953.772919791663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45953.772919791663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45953.772919791663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45953.772919791663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45953.772919791663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45953.772919791663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45953.772919791663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45953.772919791663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45953.772919791663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45953.772919791663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45953.772919791663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45953.772919791663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45953.772919791663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45953.772919791663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45953.772919791663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45953.772919791663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45953.772919791663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45953.772919791663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45953.772919791663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45953.772919791663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45953.772919791663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45953.772919791663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45953.772919791663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45953.772919791663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45953.772919791663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45953.772919791663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45953.772919791663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45953.772919791663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45953.772919791663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45953.772919791663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45953.772919791663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45953.772919791663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45953.772919791663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45953.772919791663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45953.772919791663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45953.772919791663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45953.772919791663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45953.772919791663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45953.772919791663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45953.772919791663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45953.772919791663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45953.772919791663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45953.772919791663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45953.772919791663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45953.772919791663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45953.772919791663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45953.772919791663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45953.772919791663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45953.772919791663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45953.772919791663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45953.772919791663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45953.772919791663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45953.772919791663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45953.772919791663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45953.772919791663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45953.772919791663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45953.772919791663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45953.772919791663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45953.772919791663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45953.772919791663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45953.772919791663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45953.772919791663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45953.772919791663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45953.772919791663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45953.772919791663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45953.772919791663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45953.772919791663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45953.772919791663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45953.772919791663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45953.772919791663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45953.772919791663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45953.772919791663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45953.772919791663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45953.772919791663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45953.772919791663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45953.772919791663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45953.772919791663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45953.772919791663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45953.772919791663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45953.772919791663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45953.772919791663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45953.772919791663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45953.772919791663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45953.772919791663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45953.772919791663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45953.772919791663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45953.772919791663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45953.772919791663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45953.772919791663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45953.772919791663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45953.772919791663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45953.772919791663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45953.772919791663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45953.772919791663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45953.772919791663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45953.772919791663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45953.772919791663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45953.772919791663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45953.772919791663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45953.772919791663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45953.772919791663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45953.772919791663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45953.772919791663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45953.772919791663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45953.772919791663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45953.772919791663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45953.772919791663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45953.772919791663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45953.772919791663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45953.772919791663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45953.772919791663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45953.772919791663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45953.772919791663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45953.772919791663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45953.772919791663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45953.772919791663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45953.772919791663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45953.772919791663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45953.772919791663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45953.772919791663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45953.772919791663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45953.772919791663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45953.772919791663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45953.772919791663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45953.772919791663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45953.772919791663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45953.772919791663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45953.772919791663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45953.772919791663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45953.772919791663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45953.772919791663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45953.772919791663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45953.772919791663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45953.772919791663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45953.772919791663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45953.772919791663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45953.772919791663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45953.772919791663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45953.772919791663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45953.772919791663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45953.772919791663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45953.772919791663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45953.772919791663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45953.772919791663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45953.772919791663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45953.772919791663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45953.772919791663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45953.772919791663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45953.772919791663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45953.772919791663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45953.772919791663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45953.772919791663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45953.772919791663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45953.772919791663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45953.772919791663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45953.772919791663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45953.772919791663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45953.772919791663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45953.772919791663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45953.772919791663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45953.772919791663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45953.772919791663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45953.772919791663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45953.772919791663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45953.772919791663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45953.772919791663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45953.772919791663</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45953.772919791663</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5" t="s">
        <v>39107</v>
      </c>
      <c r="B2" s="105" t="str">
        <f>IFERROR(VLOOKUP(D2,DB!A:K,11,0),"")</f>
        <v>R6</v>
      </c>
      <c r="C2" s="107">
        <v>3</v>
      </c>
      <c r="D2" s="105" t="s">
        <v>38954</v>
      </c>
      <c r="E2" s="108" t="s">
        <v>39083</v>
      </c>
      <c r="F2" s="109">
        <v>45953.75675925926</v>
      </c>
      <c r="G2" s="78">
        <f ca="1">IFERROR(NOW()-F2,"-")</f>
        <v>1.6160532402864192E-2</v>
      </c>
      <c r="H2" s="109">
        <v>45953.740046296298</v>
      </c>
      <c r="I2" s="105" t="str">
        <f>IFERROR(VLOOKUP(D2,DB!A:F,6,0),"")</f>
        <v>SCECO</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45953.772919791663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45953.772919791663</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45953.772919791663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45953.772919791663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45953.772919791663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45953.772919791663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45953.772919791663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45953.772919791663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45953.772919791663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45953.772919791663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45953.772919791663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45953.772919791663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45953.772919791663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45953.772919791663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45953.772919791663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45953.772919791663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45953.772919791663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45953.772919791663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45953.772919791663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45953.772919791663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45953.772919791663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45953.772919791663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45953.772919791663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45953.772919791663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45953.772919791663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45953.772919791663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45953.772919791663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45953.772919791663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45953.772919791663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45953.772919791663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45953.772919791663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45953.772919791663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45953.772919791663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45953.772919791663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45953.772919791663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45953.772919791663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45953.772919791663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45953.772919791663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45953.772919791663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45953.772919791663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45953.772919791663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45953.772919791663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45953.772919791663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45953.772919791663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45953.772919791663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45953.772919791663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45953.772919791663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45953.772919791663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45953.772919791663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45953.772919791663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45953.772919791663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45953.772919791663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45953.772919791663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45953.772919791663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45953.772919791663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45953.772919791663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45953.772919791663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45953.772919791663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45953.772919791663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45953.772919791663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45953.772919791663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45953.772919791663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45953.772919791663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45953.772919791663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45953.772919791663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45953.772919791663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45953.772919791663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45953.772919791663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45953.772919791663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45953.772919791663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45953.772919791663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45953.772919791663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45953.772919791663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45953.772919791663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45953.772919791663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45953.772919791663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45953.772919791663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45953.772919791663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45953.772919791663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45953.772919791663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45953.772919791663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45953.772919791663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45953.772919791663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45953.772919791663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45953.772919791663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45953.772919791663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45953.772919791663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45953.772919791663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45953.772919791663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45953.772919791663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45953.772919791663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45953.772919791663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45953.772919791663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45953.772919791663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45953.772919791663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45953.772919791663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45953.772919791663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45953.772919791663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45953.772919791663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45953.772919791663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45953.772919791663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45953.772919791663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45953.772919791663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45953.772919791663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45953.772919791663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45953.772919791663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45953.772919791663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45953.772919791663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45953.772919791663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45953.772919791663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45953.772919791663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45953.772919791663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45953.772919791663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45953.772919791663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45953.772919791663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45953.772919791663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45953.772919791663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45953.772919791663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45953.772919791663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45953.772919791663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45953.772919791663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45953.772919791663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45953.772919791663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45953.772919791663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45953.772919791663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45953.772919791663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45953.772919791663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45953.772919791663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45953.772919791663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45953.772919791663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45953.772919791663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45953.772919791663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45953.772919791663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45953.772919791663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45953.772919791663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45953.772919791663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45953.772919791663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45953.772919791663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45953.772919791663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45953.772919791663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45953.772919791663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45953.772919791663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45953.772919791663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45953.772919791663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45953.772919791663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45953.772919791663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45953.772919791663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45953.772919791663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45953.772919791663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45953.772919791663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45953.772919791663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45953.772919791663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45953.772919791663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45953.772919791663</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2025-10-23T15:33:04Z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