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93" documentId="13_ncr:1_{F6CB121F-512D-4AA6-A0C1-0FB36C537598}" xr6:coauthVersionLast="47" xr6:coauthVersionMax="47" xr10:uidLastSave="{5933AA50-2909-41F3-A29E-582FEF5FC6C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<sst xmlns="http://schemas.openxmlformats.org/spreadsheetml/2006/main" count="178601" uniqueCount="39085">
  <si>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</si>
  <si>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</si>
  <si>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</si>
  <si>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</si>
  <si>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</si>
  <si>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</si>
  <si>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</si>
  <si>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</si>
  <si>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</si>
  <si>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</si>
  <si>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</si>
  <si>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</si>
  <si>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</si>
  <si>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</si>
  <si>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</si>
  <si>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</si>
  <si>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</si>
  <si>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</si>
  <si>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</si>
  <si>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</si>
  <si>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</si>
  <si>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</si>
  <si>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</si>
  <si>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</si>
  <si>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</si>
  <si>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</si>
  <si>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</si>
  <si>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</si>
  <si>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</si>
  <si>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</si>
  <si>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</si>
  <si>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</si>
  <si>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</si>
  <si>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</si>
  <si>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</si>
  <si>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</si>
  <si>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</si>
  <si>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</si>
  <si>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</si>
  <si>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</si>
  <si>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</si>
  <si>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</si>
  <si>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</si>
  <si>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</si>
  <si>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</si>
  <si>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</si>
  <si>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</si>
  <si>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</si>
  <si>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</si>
  <si>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</si>
  <si>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</si>
  <si>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</si>
  <si>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</si>
  <si>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</si>
  <si>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</si>
  <si>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</si>
  <si>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</si>
  <si>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</si>
  <si>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</si>
  <si>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</si>
  <si>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</si>
  <si>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</si>
  <si>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</si>
  <si>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</si>
  <si>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</si>
  <si>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</si>
  <si>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</si>
  <si>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</si>
  <si>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</si>
  <si>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</si>
  <si>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</si>
  <si>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</si>
  <si>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</si>
  <si>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</si>
  <si>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</si>
  <si>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</si>
  <si>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</si>
  <si>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</si>
  <si>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</si>
  <si>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</si>
  <si>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</si>
  <si>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</si>
  <si>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</si>
  <si>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</si>
  <si>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</si>
  <si>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</si>
  <si>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</si>
  <si>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</si>
  <si>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</si>
  <si>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</si>
  <si>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</si>
  <si>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</si>
  <si>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</si>
  <si>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</si>
  <si>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</si>
  <si>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</si>
  <si>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</si>
  <si>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</si>
  <si>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</si>
  <si>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</si>
  <si>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</si>
  <si>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</si>
  <si>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</si>
  <si>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</si>
  <si>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</si>
  <si>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</si>
  <si>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</si>
  <si>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</si>
  <si>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</si>
  <si>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</si>
  <si>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</si>
  <si>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</si>
  <si>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</si>
  <si>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</si>
  <si>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</si>
  <si>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</si>
  <si>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</si>
  <si>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</si>
  <si>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</si>
  <si>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</si>
  <si>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</si>
  <si>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</si>
  <si>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</si>
  <si>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</si>
  <si>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</si>
  <si>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</si>
  <si>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</si>
  <si>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</si>
  <si>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</si>
  <si>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</si>
  <si>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</si>
  <si>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</si>
  <si>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</si>
  <si>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</si>
  <si>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</si>
  <si>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</si>
  <si>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</si>
  <si>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</si>
  <si>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</si>
  <si>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</si>
  <si>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</si>
  <si>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</si>
  <si>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</si>
  <si>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</si>
  <si>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</si>
  <si>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</si>
  <si>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</si>
  <si>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</si>
  <si>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</si>
  <si>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</si>
  <si>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</si>
  <si>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</si>
  <si>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</si>
  <si>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</si>
  <si>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</si>
  <si>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</si>
  <si>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</si>
  <si>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</si>
  <si>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</si>
  <si>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</si>
  <si>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</si>
  <si>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</si>
  <si>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</si>
  <si>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</si>
  <si>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</si>
  <si>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</si>
  <si>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</si>
  <si>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</si>
  <si>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</si>
  <si>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</si>
  <si>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</si>
  <si>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</si>
  <si>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</si>
  <si>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</si>
  <si>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</si>
  <si>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</si>
  <si>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</si>
  <si>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</si>
  <si>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</si>
  <si>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</si>
  <si>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</si>
  <si>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</si>
  <si>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</si>
  <si>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</si>
  <si>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</si>
  <si>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</si>
  <si>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</si>
  <si>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</si>
  <si>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</si>
  <si>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</si>
  <si>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</si>
  <si>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</si>
  <si>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</si>
  <si>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</si>
  <si>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</si>
  <si>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</si>
  <si>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</si>
  <si>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</si>
  <si>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</si>
  <si>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</si>
  <si>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</si>
  <si>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</si>
  <si>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</si>
  <si>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</si>
  <si>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</si>
  <si>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</si>
  <si>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</si>
  <si>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</si>
  <si>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</si>
  <si>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</si>
  <si>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</si>
  <si>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</si>
  <si>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</si>
  <si>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</si>
  <si>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</si>
  <si>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</si>
  <si>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</si>
  <si>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</si>
  <si>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</si>
  <si>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</si>
  <si>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</si>
  <si>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</si>
  <si>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</si>
  <si>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</si>
  <si>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</si>
  <si>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</si>
  <si>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</si>
  <si>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</si>
  <si>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</si>
  <si>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</si>
  <si>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</si>
  <si>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</si>
  <si>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</si>
  <si>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</si>
  <si>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</si>
  <si>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</si>
  <si>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</si>
  <si>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</si>
  <si>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</si>
  <si>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</si>
  <si>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</si>
  <si>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</si>
  <si>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</si>
  <si>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</si>
  <si>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</si>
  <si>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</si>
  <si>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</si>
  <si>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</si>
  <si>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</si>
  <si>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</si>
  <si>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</si>
  <si>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</si>
  <si>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</si>
  <si>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</si>
  <si>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</si>
  <si>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</si>
  <si>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</si>
  <si>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</si>
  <si>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</si>
  <si>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</si>
  <si>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</si>
  <si>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</si>
  <si>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</si>
  <si>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</si>
  <si>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</si>
  <si>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</si>
  <si>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</si>
  <si>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</si>
  <si>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</si>
  <si>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</si>
  <si>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</si>
  <si>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</si>
  <si>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</si>
  <si>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</si>
  <si>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</si>
  <si>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</si>
  <si>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</si>
  <si>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</si>
  <si>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</si>
  <si>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</si>
  <si>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</si>
  <si>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</si>
  <si>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</si>
  <si>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</si>
  <si>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</si>
  <si>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</si>
  <si>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</si>
  <si>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</si>
  <si>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</si>
  <si>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</si>
  <si>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</si>
  <si>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</si>
  <si>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</si>
  <si>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</si>
  <si>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</si>
  <si>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</si>
  <si>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</si>
  <si>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</si>
  <si>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</si>
  <si>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</si>
  <si>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</si>
  <si>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</si>
  <si>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</si>
  <si>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</si>
  <si>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</si>
  <si>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</si>
  <si>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</si>
  <si>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</si>
  <si>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</si>
  <si>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</si>
  <si>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</si>
  <si>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</si>
  <si>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</si>
  <si>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</si>
  <si>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</si>
  <si>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</si>
  <si>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</si>
  <si>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</si>
  <si>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</si>
  <si>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</si>
  <si>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</si>
  <si>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</si>
  <si>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</si>
  <si>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</si>
  <si>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</si>
  <si>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</si>
  <si>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</si>
  <si>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</si>
  <si>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</si>
  <si>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</si>
  <si>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</si>
  <si>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</si>
  <si>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</si>
  <si>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</si>
  <si>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</si>
  <si>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</si>
  <si>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</si>
  <si>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</si>
  <si>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</si>
  <si>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</si>
  <si>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</si>
  <si>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</si>
  <si>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</si>
  <si>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</si>
  <si>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</si>
  <si>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</si>
  <si>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</si>
  <si>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</si>
  <si>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</si>
  <si>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</si>
  <si>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</si>
  <si>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</si>
  <si>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</si>
  <si>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</si>
  <si>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</si>
  <si>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</si>
  <si>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</si>
  <si>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</si>
  <si>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</si>
  <si>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</si>
  <si>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</si>
  <si>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</si>
  <si>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</si>
  <si>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</si>
  <si>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</si>
  <si>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</si>
  <si>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</si>
  <si>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</si>
  <si>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</si>
  <si>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</si>
  <si>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</si>
  <si>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</si>
  <si>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</si>
  <si>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</si>
  <si>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</si>
  <si>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</si>
  <si>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</si>
  <si>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</si>
  <si>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</si>
  <si>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</si>
  <si>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</si>
  <si>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</si>
  <si>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</si>
  <si>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</si>
  <si>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</si>
  <si>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</si>
  <si>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</si>
  <si>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</si>
  <si>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</si>
  <si>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</si>
  <si>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</si>
  <si>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</si>
  <si>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</si>
  <si>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</si>
  <si>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</si>
  <si>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</si>
  <si>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</si>
  <si>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</si>
  <si>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</si>
  <si>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</si>
  <si>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</si>
  <si>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</si>
  <si>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</si>
  <si>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</si>
  <si>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</si>
  <si>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</si>
  <si>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</si>
  <si>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</si>
  <si>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</si>
  <si>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</si>
  <si>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</si>
  <si>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</si>
  <si>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</si>
  <si>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</si>
  <si>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</si>
  <si>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</si>
  <si>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</si>
  <si>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</si>
  <si>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</si>
  <si>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</si>
  <si>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</si>
  <si>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</si>
  <si>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</si>
  <si>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</si>
  <si>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</si>
  <si>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</si>
  <si>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</si>
  <si>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</si>
  <si>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</si>
  <si>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</si>
  <si>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</si>
  <si>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</si>
  <si>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</si>
  <si>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</si>
  <si>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</si>
  <si>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</si>
  <si>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</si>
  <si>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</si>
  <si>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</si>
  <si>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</si>
  <si>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</si>
  <si>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</si>
  <si>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</si>
  <si>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</si>
  <si>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</si>
  <si>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</si>
  <si>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</si>
  <si>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</si>
  <si>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</si>
  <si>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</si>
  <si>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</si>
  <si>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</si>
  <si>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</si>
  <si>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</si>
  <si>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</si>
  <si>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</si>
  <si>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</si>
  <si>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</si>
  <si>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</si>
  <si>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</si>
  <si>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</si>
  <si>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</si>
  <si>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</si>
  <si>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</si>
  <si>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</si>
  <si>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</si>
  <si>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</si>
  <si>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</si>
  <si>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</si>
  <si>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</si>
  <si>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</si>
  <si>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</si>
  <si>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</si>
  <si>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</si>
  <si>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</si>
  <si>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</si>
  <si>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</si>
  <si>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</si>
  <si>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</si>
  <si>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</si>
  <si>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</si>
  <si>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</si>
  <si>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</si>
  <si>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</si>
  <si>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</si>
  <si>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</si>
  <si>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</si>
  <si>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</si>
  <si>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</si>
  <si>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</si>
  <si>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</si>
  <si>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</si>
  <si>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</si>
  <si>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</si>
  <si>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</si>
  <si>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</si>
  <si>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</si>
  <si>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</si>
  <si>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</si>
  <si>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</si>
  <si>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</si>
  <si>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</si>
  <si>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</si>
  <si>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</si>
  <si>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</si>
  <si>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</si>
  <si>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</si>
  <si>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</si>
  <si>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</si>
  <si>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</si>
  <si>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</si>
  <si>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</si>
  <si>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</si>
  <si>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</si>
  <si>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</si>
  <si>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</si>
  <si>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</si>
  <si>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</si>
  <si>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</si>
  <si>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</si>
  <si>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</si>
  <si>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</si>
  <si>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</si>
  <si>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</si>
  <si>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</si>
  <si>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</si>
  <si>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</si>
  <si>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</si>
  <si>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</si>
  <si>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</si>
  <si>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</si>
  <si>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</si>
  <si>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</si>
  <si>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</si>
  <si>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</si>
  <si>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</si>
  <si>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</si>
  <si>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</si>
  <si>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</si>
  <si>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</si>
  <si>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</si>
  <si>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</si>
  <si>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</si>
  <si>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</si>
  <si>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</si>
  <si>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</si>
  <si>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</si>
  <si>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</si>
  <si>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</si>
  <si>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</si>
  <si>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</si>
  <si>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</si>
  <si>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</si>
  <si>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</si>
  <si>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</si>
  <si>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</si>
  <si>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</si>
  <si>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</si>
  <si>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</si>
  <si>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</si>
  <si>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</si>
  <si>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</si>
  <si>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</si>
  <si>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</si>
  <si>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</si>
  <si>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</si>
  <si>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</si>
  <si>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</si>
  <si>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</si>
  <si>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</si>
  <si>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</si>
  <si>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</si>
  <si>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</si>
  <si>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</si>
  <si>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</si>
  <si>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</si>
  <si>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</si>
  <si>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</si>
  <si>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</si>
  <si>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</si>
  <si>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</si>
  <si>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</si>
  <si>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</si>
  <si>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</si>
  <si>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</si>
  <si>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</si>
  <si>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</si>
  <si>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</si>
  <si>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</si>
  <si>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</si>
  <si>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</si>
  <si>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</si>
  <si>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</si>
  <si>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</si>
  <si>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</si>
  <si>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</si>
  <si>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</si>
  <si>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</si>
  <si>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</si>
  <si>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</si>
  <si>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</si>
  <si>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</si>
  <si>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</si>
  <si>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</si>
  <si>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</si>
  <si>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</si>
  <si>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</si>
  <si>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</si>
  <si>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</si>
  <si>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</si>
  <si>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</si>
  <si>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</si>
  <si>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</si>
  <si>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</si>
  <si>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</si>
  <si>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</si>
  <si>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</si>
  <si>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</si>
  <si>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</si>
  <si>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</si>
  <si>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</si>
  <si>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</si>
  <si>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</si>
  <si>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</si>
  <si>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</si>
  <si>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</si>
  <si>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</si>
  <si>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</si>
  <si>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</si>
  <si>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</si>
  <si>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</si>
  <si>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</si>
  <si>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</si>
  <si>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</si>
  <si>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</si>
  <si>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</si>
  <si>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</si>
  <si>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</si>
  <si>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</si>
  <si>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</si>
  <si>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</si>
  <si>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</si>
  <si>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</si>
  <si>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</si>
  <si>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</si>
  <si>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</si>
  <si>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</si>
  <si>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</si>
  <si>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</si>
  <si>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</si>
  <si>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</si>
  <si>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</si>
  <si>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</si>
  <si>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</si>
  <si>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</si>
  <si>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</si>
  <si>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</si>
  <si>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</si>
  <si>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</si>
  <si>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</si>
  <si>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</si>
  <si>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</si>
  <si>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</si>
  <si>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</si>
  <si>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</si>
  <si>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</si>
  <si>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</si>
  <si>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</si>
  <si>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</si>
  <si>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</si>
  <si>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</si>
  <si>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</si>
  <si>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</si>
  <si>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</si>
  <si>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</si>
  <si>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</si>
  <si>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</si>
  <si>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</si>
  <si>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</si>
  <si>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</si>
  <si>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</si>
  <si>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</si>
  <si>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</si>
  <si>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</si>
  <si>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</si>
  <si>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</si>
  <si>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</si>
  <si>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</si>
  <si>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</si>
  <si>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</si>
  <si>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</si>
  <si>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</si>
  <si>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</si>
  <si>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</si>
  <si>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</si>
  <si>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</si>
  <si>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</si>
  <si>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</si>
  <si>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</si>
  <si>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</si>
  <si>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</si>
  <si>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</si>
  <si>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</si>
  <si>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</si>
  <si>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</si>
  <si>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</si>
  <si>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</si>
  <si>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</si>
  <si>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</si>
  <si>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</si>
  <si>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</si>
  <si>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</si>
  <si>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</si>
  <si>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</si>
  <si>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</si>
  <si>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</si>
  <si>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</si>
  <si>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</si>
  <si>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</si>
  <si>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</si>
  <si>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</si>
  <si>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</si>
  <si>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</si>
  <si>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</si>
  <si>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</si>
  <si>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</si>
  <si>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</si>
  <si>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</si>
  <si>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</si>
  <si>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</si>
  <si>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</si>
  <si>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</si>
  <si>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</si>
  <si>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</si>
  <si>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</si>
  <si>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</si>
  <si>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</si>
  <si>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</si>
  <si>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</si>
  <si>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</si>
  <si>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</si>
  <si>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</si>
  <si>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</si>
  <si>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</si>
  <si>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</si>
  <si>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</si>
  <si>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</si>
  <si>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</si>
  <si>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</si>
  <si>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</si>
  <si>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</si>
  <si>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</si>
  <si>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</si>
  <si>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</si>
  <si>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</si>
  <si>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</si>
  <si>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</si>
  <si>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</si>
  <si>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</si>
  <si>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</si>
  <si>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</si>
  <si>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</si>
  <si>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</si>
  <si>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</si>
  <si>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</si>
  <si>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</si>
  <si>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</si>
  <si>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</si>
  <si>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</si>
  <si>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</si>
  <si>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</si>
  <si>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</si>
  <si>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</si>
  <si>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</si>
  <si>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</si>
  <si>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</si>
  <si>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</si>
  <si>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</si>
  <si>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</si>
  <si>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</si>
  <si>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</si>
  <si>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</si>
  <si>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</si>
  <si>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</si>
  <si>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</si>
  <si>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</si>
  <si>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</si>
  <si>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</si>
  <si>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</si>
  <si>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</si>
  <si>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</si>
  <si>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</si>
  <si>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</si>
  <si>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</si>
  <si>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</si>
  <si>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</si>
  <si>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</si>
  <si>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</si>
  <si>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</si>
  <si>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</si>
  <si>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</si>
  <si>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</si>
  <si>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</si>
  <si>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</si>
  <si>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</si>
  <si>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</si>
  <si>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</si>
  <si>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</si>
  <si>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</si>
  <si>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</si>
  <si>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</si>
  <si>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</si>
  <si>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</si>
  <si>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</si>
  <si>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</si>
  <si>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</si>
  <si>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</si>
  <si>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</si>
  <si>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</si>
  <si>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</si>
  <si>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</si>
  <si>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</si>
  <si>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</si>
  <si>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</si>
  <si>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</si>
  <si>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</si>
  <si>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</si>
  <si>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</si>
  <si>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</si>
  <si>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</si>
  <si>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</si>
  <si>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</si>
  <si>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</si>
  <si>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</si>
  <si>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</si>
  <si>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</si>
  <si>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</si>
  <si>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</si>
  <si>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</si>
  <si>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</si>
  <si>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</si>
  <si>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</si>
  <si>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</si>
  <si>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</si>
  <si>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</si>
  <si>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</si>
  <si>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</si>
  <si>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</si>
  <si>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</si>
  <si>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</si>
  <si>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</si>
  <si>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</si>
  <si>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</si>
  <si>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</si>
  <si>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</si>
  <si>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</si>
  <si>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</si>
  <si>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</si>
  <si>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</si>
  <si>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</si>
  <si>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</si>
  <si>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</si>
  <si>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</si>
  <si>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</si>
  <si>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</si>
  <si>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</si>
  <si>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</si>
  <si>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</si>
  <si>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</si>
  <si>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</si>
  <si>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</si>
  <si>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</si>
  <si>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</si>
  <si>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</si>
  <si>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</si>
  <si>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</si>
  <si>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</si>
  <si>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</si>
  <si>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</si>
  <si>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</si>
  <si>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</si>
  <si>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</si>
  <si>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</si>
  <si>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</si>
  <si>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</si>
  <si>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</si>
  <si>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</si>
  <si>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</si>
  <si>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</si>
  <si>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</si>
  <si>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</si>
  <si>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</si>
  <si>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</si>
  <si>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</si>
  <si>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</si>
  <si>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</si>
  <si>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</si>
  <si>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</si>
  <si>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</si>
  <si>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</si>
  <si>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</si>
  <si>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</si>
  <si>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</si>
  <si>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</si>
  <si>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</si>
  <si>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</si>
  <si>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</si>
  <si>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</si>
  <si>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</si>
  <si>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</si>
  <si>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</si>
  <si>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</si>
  <si>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</si>
  <si>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</si>
  <si>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</si>
  <si>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</si>
  <si>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</si>
  <si>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</si>
  <si>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</si>
  <si>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</si>
  <si>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</si>
  <si>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</si>
  <si>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</si>
  <si>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</si>
  <si>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</si>
  <si>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</si>
  <si>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</si>
  <si>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</si>
  <si>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</si>
  <si>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</si>
  <si>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</si>
  <si>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</si>
  <si>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</si>
  <si>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</si>
  <si>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</si>
  <si>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</si>
  <si>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</si>
  <si>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</si>
  <si>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</si>
  <si>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</si>
  <si>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</si>
  <si>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</si>
  <si>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</si>
  <si>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</si>
  <si>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</si>
  <si>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</si>
  <si>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</si>
  <si>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</si>
  <si>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</si>
  <si>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</si>
  <si>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</si>
  <si>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</si>
  <si>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</si>
  <si>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</si>
  <si>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</si>
  <si>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</si>
  <si>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</si>
  <si>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</si>
  <si>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</si>
  <si>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</si>
  <si>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</si>
  <si>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</si>
  <si>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</si>
  <si>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</si>
  <si>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</si>
  <si>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</si>
  <si>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</si>
  <si>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</si>
  <si>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</si>
  <si>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</si>
  <si>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</si>
  <si>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</si>
  <si>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</si>
  <si>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</si>
  <si>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</si>
  <si>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</si>
  <si>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</si>
  <si>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</si>
  <si>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</si>
  <si>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</si>
  <si>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</si>
  <si>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</si>
  <si>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</si>
  <si>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</si>
  <si>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</si>
  <si>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</si>
  <si>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</si>
  <si>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</si>
  <si>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</si>
  <si>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</si>
  <si>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</si>
  <si>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</si>
  <si>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</si>
  <si>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</si>
  <si>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</si>
  <si>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</si>
  <si>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</si>
  <si>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</si>
  <si>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</si>
  <si>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</si>
  <si>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</si>
  <si>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</si>
  <si>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</si>
  <si>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</si>
  <si>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</si>
  <si>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</si>
  <si>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</si>
  <si>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</si>
  <si>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</si>
  <si>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</si>
  <si>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</si>
  <si>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</si>
  <si>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</si>
  <si>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</si>
  <si>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</si>
  <si>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</si>
  <si>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</si>
  <si>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</si>
  <si>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</si>
  <si>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</si>
  <si>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</si>
  <si>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</si>
  <si>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</si>
  <si>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</si>
  <si>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</si>
  <si>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</si>
  <si>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</si>
  <si>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</si>
  <si>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</si>
  <si>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</si>
  <si>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</si>
  <si>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</si>
  <si>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</si>
  <si>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</si>
  <si>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</si>
  <si>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</si>
  <si>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</si>
  <si>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</si>
  <si>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</si>
  <si>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</si>
  <si>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</si>
  <si>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</si>
  <si>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</si>
  <si>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</si>
  <si>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</si>
  <si>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</si>
  <si>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</si>
  <si>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</si>
  <si>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</si>
  <si>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</si>
  <si>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</si>
  <si>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</si>
  <si>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</si>
  <si>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</si>
  <si>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</si>
  <si>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</si>
  <si>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</si>
  <si>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</si>
  <si>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</si>
  <si>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</si>
  <si>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</si>
  <si>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</si>
  <si>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</si>
  <si>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</si>
  <si>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</si>
  <si>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</si>
  <si>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</si>
  <si>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</si>
  <si>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</si>
  <si>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</si>
  <si>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</si>
  <si>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</si>
  <si>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</si>
  <si>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</si>
  <si>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</si>
  <si>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</si>
  <si>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</si>
  <si>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</si>
  <si>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</si>
  <si>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</si>
  <si>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</si>
  <si>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</si>
  <si>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</si>
  <si>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</si>
  <si>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</si>
  <si>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</si>
  <si>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</si>
  <si>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</si>
  <si>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</si>
  <si>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</si>
  <si>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</si>
  <si>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</si>
  <si>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</si>
  <si>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</si>
  <si>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</si>
  <si>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</si>
  <si>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</si>
  <si>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</si>
  <si>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</si>
  <si>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</si>
  <si>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</si>
  <si>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</si>
  <si>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</si>
  <si>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</si>
  <si>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</si>
  <si>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</si>
  <si>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</si>
  <si>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</si>
  <si>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</si>
  <si>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</si>
  <si>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</si>
  <si>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</si>
  <si>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</si>
  <si>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</si>
  <si>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</si>
  <si>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</si>
  <si>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</si>
  <si>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</si>
  <si>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</si>
  <si>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</si>
  <si>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</si>
  <si>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</si>
  <si>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</si>
  <si>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</si>
  <si>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</si>
  <si>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</si>
  <si>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</si>
  <si>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</si>
  <si>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</si>
  <si>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</si>
  <si>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</si>
  <si>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</si>
  <si>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</si>
  <si>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</si>
  <si>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</si>
  <si>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</si>
  <si>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</si>
  <si>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</si>
  <si>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</si>
  <si>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</si>
  <si>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</si>
  <si>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</si>
  <si>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</si>
  <si>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</si>
  <si>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</si>
  <si>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</si>
  <si>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</si>
  <si>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</si>
  <si>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</si>
  <si>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</si>
  <si>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</si>
  <si>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</si>
  <si>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</si>
  <si>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</si>
  <si>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</si>
  <si>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</si>
  <si>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</si>
  <si>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</si>
  <si>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</si>
  <si>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</si>
  <si>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</si>
  <si>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</si>
  <si>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</si>
  <si>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</si>
  <si>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</si>
  <si>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</si>
  <si>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</si>
  <si>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</si>
  <si>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</si>
  <si>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</si>
  <si>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</si>
  <si>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</si>
  <si>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</si>
  <si>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</si>
  <si>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</si>
  <si>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</si>
  <si>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</si>
  <si>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</si>
  <si>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</si>
  <si>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</si>
  <si>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</si>
  <si>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</si>
  <si>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</si>
  <si>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</si>
  <si>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</si>
  <si>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</si>
  <si>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</si>
  <si>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</si>
  <si>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</si>
  <si>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</si>
  <si>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</si>
  <si>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</si>
  <si>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</si>
  <si>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</si>
  <si>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</si>
  <si>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</si>
  <si>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</si>
  <si>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</si>
  <si>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</si>
  <si>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</si>
  <si>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</si>
  <si>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</si>
  <si>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</si>
  <si>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</si>
  <si>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</si>
  <si>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</si>
  <si>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</si>
  <si>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</si>
  <si>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</si>
  <si>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</si>
  <si>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</si>
  <si>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</si>
  <si>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</si>
  <si>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</si>
  <si>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</si>
  <si>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</si>
  <si>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</si>
  <si>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</si>
  <si>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</si>
  <si>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</si>
  <si>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</si>
  <si>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</si>
  <si>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</si>
  <si>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</si>
  <si>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</si>
  <si>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</si>
  <si>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</si>
  <si>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</si>
  <si>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</si>
  <si>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</si>
  <si>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</si>
  <si>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</si>
  <si>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</si>
  <si>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</si>
  <si>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</si>
  <si>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</si>
  <si>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</si>
  <si>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</si>
  <si>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</si>
  <si>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</si>
  <si>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</si>
  <si>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</si>
  <si>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</si>
  <si>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</si>
  <si>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</si>
  <si>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</si>
  <si>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</si>
  <si>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</si>
  <si>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</si>
  <si>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</si>
  <si>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</si>
  <si>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</si>
  <si>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</si>
  <si>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</si>
  <si>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</si>
  <si>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</si>
  <si>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</si>
  <si>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</si>
  <si>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</si>
  <si>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</si>
  <si>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</si>
  <si>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</si>
  <si>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</si>
  <si>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</si>
  <si>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</si>
  <si>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</si>
  <si>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</si>
  <si>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</si>
  <si>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</si>
  <si>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</si>
  <si>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</si>
  <si>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</si>
  <si>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</si>
  <si>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</si>
  <si>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</si>
  <si>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</si>
  <si>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</si>
  <si>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</si>
  <si>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</si>
  <si>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</si>
  <si>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</si>
  <si>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</si>
  <si>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</si>
  <si>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</si>
  <si>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</si>
  <si>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</si>
  <si>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</si>
  <si>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</si>
  <si>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</si>
  <si>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</si>
  <si>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</si>
  <si>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</si>
  <si>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</si>
  <si>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</si>
  <si>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</si>
  <si>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</si>
  <si>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</si>
  <si>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</si>
  <si>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</si>
  <si>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</si>
  <si>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</si>
  <si>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</si>
  <si>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</si>
  <si>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</si>
  <si>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</si>
  <si>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</si>
  <si>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</si>
  <si>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</si>
  <si>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</si>
  <si>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</si>
  <si>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</si>
  <si>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</si>
  <si>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</si>
  <si>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</si>
  <si>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</si>
  <si>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</si>
  <si>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</si>
  <si>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</si>
  <si>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</si>
  <si>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</si>
  <si>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</si>
  <si>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</si>
  <si>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</si>
  <si>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</si>
  <si>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</si>
  <si>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</si>
  <si>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</si>
  <si>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</si>
  <si>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</si>
  <si>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</si>
  <si>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</si>
  <si>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</si>
  <si>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</si>
  <si>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</si>
  <si>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</si>
  <si>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</si>
  <si>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</si>
  <si>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</si>
  <si>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</si>
  <si>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</si>
  <si>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</si>
  <si>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</si>
  <si>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</si>
  <si>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</si>
  <si>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</si>
  <si>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</si>
  <si>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</si>
  <si>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</si>
  <si>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</si>
  <si>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</si>
  <si>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</si>
  <si>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</si>
  <si>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</si>
  <si>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</si>
  <si>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</si>
  <si>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</si>
  <si>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</si>
  <si>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</si>
  <si>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</si>
  <si>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</si>
  <si>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</si>
  <si>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</si>
  <si>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</si>
  <si>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</si>
  <si>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</si>
  <si>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</si>
  <si>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</si>
  <si>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</si>
  <si>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</si>
  <si>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</si>
  <si>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</si>
  <si>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</si>
  <si>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</si>
  <si>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</si>
  <si>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</si>
  <si>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</si>
  <si>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</si>
  <si>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</si>
  <si>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</si>
  <si>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</si>
  <si>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</si>
  <si>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</si>
  <si>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</si>
  <si>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</si>
  <si>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</si>
  <si>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</si>
  <si>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</si>
  <si>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</si>
  <si>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</si>
  <si>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</si>
  <si>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</si>
  <si>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</si>
  <si>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</si>
  <si>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</si>
  <si>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</si>
  <si>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</si>
  <si>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</si>
  <si>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</si>
  <si>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</si>
  <si>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</si>
  <si>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</si>
  <si>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</si>
  <si>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</si>
  <si>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</si>
  <si>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</si>
  <si>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</si>
  <si>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</si>
  <si>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</si>
  <si>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</si>
  <si>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</si>
  <si>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</si>
  <si>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</si>
  <si>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</si>
  <si>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</si>
  <si>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</si>
  <si>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</si>
  <si>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</si>
  <si>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</si>
  <si>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</si>
  <si>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</si>
  <si>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</si>
  <si>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</si>
  <si>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</si>
  <si>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</si>
  <si>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</si>
  <si>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</si>
  <si>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</si>
  <si>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</si>
  <si>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</si>
  <si>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</si>
  <si>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</si>
  <si>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</si>
  <si>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</si>
  <si>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</si>
  <si>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</si>
  <si>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</si>
  <si>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</si>
  <si>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</si>
  <si>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</si>
  <si>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</si>
  <si>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</si>
  <si>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</si>
  <si>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</si>
  <si>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</si>
  <si>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</si>
  <si>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</si>
  <si>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</si>
  <si>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</si>
  <si>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</si>
  <si>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</si>
  <si>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</si>
  <si>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</si>
  <si>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</si>
  <si>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</si>
  <si>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</si>
  <si>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</si>
  <si>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</si>
  <si>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</si>
  <si>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</si>
  <si>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</si>
  <si>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</si>
  <si>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</si>
  <si>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</si>
  <si>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</si>
  <si>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</si>
  <si>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</si>
  <si>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</si>
  <si>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</si>
  <si>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</si>
  <si>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</si>
  <si>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</si>
  <si>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</si>
  <si>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</si>
  <si>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</si>
  <si>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</si>
  <si>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</si>
  <si>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</si>
  <si>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</si>
  <si>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</si>
  <si>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</si>
  <si>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</si>
  <si>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</si>
  <si>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</si>
  <si>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</si>
  <si>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</si>
  <si>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</si>
  <si>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</si>
  <si>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</si>
  <si>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</si>
  <si>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</si>
  <si>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</si>
  <si>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</si>
  <si>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</si>
  <si>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</si>
  <si>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</si>
  <si>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</si>
  <si>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</si>
  <si>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</si>
  <si>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</si>
  <si>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</si>
  <si>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</si>
  <si>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</si>
  <si>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</si>
  <si>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</si>
  <si>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</si>
  <si>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</si>
  <si>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</si>
  <si>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</si>
  <si>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</si>
  <si>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</si>
  <si>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</si>
  <si>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</si>
  <si>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</si>
  <si>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</si>
  <si>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</si>
  <si>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</si>
  <si>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</si>
  <si>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</si>
  <si>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</si>
  <si>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</si>
  <si>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</si>
  <si>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</si>
  <si>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</si>
  <si>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</si>
  <si>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</si>
  <si>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</si>
  <si>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</si>
  <si>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</si>
  <si>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</si>
  <si>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</si>
  <si>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</si>
  <si>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</si>
  <si>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</si>
  <si>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</si>
  <si>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</si>
  <si>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</si>
  <si>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</si>
  <si>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</si>
  <si>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</si>
  <si>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</si>
  <si>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</si>
  <si>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</si>
  <si>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</si>
  <si>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</si>
  <si>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</si>
  <si>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</si>
  <si>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</si>
  <si>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</si>
  <si>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</si>
  <si>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</si>
  <si>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</si>
  <si>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</si>
  <si>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</si>
  <si>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</si>
  <si>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</si>
  <si>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</si>
  <si>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</si>
  <si>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</si>
  <si>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</si>
  <si>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</si>
  <si>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</si>
  <si>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</si>
  <si>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</si>
  <si>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</si>
  <si>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</si>
  <si>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</si>
  <si>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</si>
  <si>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</si>
  <si>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</si>
  <si>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</si>
  <si>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</si>
  <si>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</si>
  <si>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</si>
  <si>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</si>
  <si>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</si>
  <si>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</si>
  <si>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</si>
  <si>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</si>
  <si>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</si>
  <si>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</si>
  <si>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</si>
  <si>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</si>
  <si>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</si>
  <si>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</si>
  <si>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</si>
  <si>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</si>
  <si>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</si>
  <si>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</si>
  <si>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</si>
  <si>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</si>
  <si>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</si>
  <si>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</si>
  <si>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</si>
  <si>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</si>
  <si>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</si>
  <si>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</si>
  <si>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</si>
  <si>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</si>
  <si>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</si>
  <si>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</si>
  <si>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</si>
  <si>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</si>
  <si>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</si>
  <si>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</si>
  <si>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</si>
  <si>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</si>
  <si>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</si>
  <si>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</si>
  <si>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</si>
  <si>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</si>
  <si>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</si>
  <si>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</si>
  <si>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</si>
  <si>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</si>
  <si>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</si>
  <si>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</si>
  <si>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</si>
  <si>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</si>
  <si>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</si>
  <si>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</si>
  <si>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</si>
  <si>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</si>
  <si>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</si>
  <si>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</si>
  <si>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</si>
  <si>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</si>
  <si>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</si>
  <si>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</si>
  <si>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</si>
  <si>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</si>
  <si>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</si>
  <si>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</si>
  <si>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</si>
  <si>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</si>
  <si>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</si>
  <si>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</si>
  <si>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</si>
  <si>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</si>
  <si>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</si>
  <si>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</si>
  <si>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</si>
  <si>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</si>
  <si>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</si>
  <si>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</si>
  <si>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</si>
  <si>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</si>
  <si>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</si>
  <si>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</si>
  <si>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</si>
  <si>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</si>
  <si>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</si>
  <si>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</si>
  <si>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</si>
  <si>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</si>
  <si>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</si>
  <si>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</si>
  <si>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</si>
  <si>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</si>
  <si>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</si>
  <si>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</si>
  <si>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</si>
  <si>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</si>
  <si>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</si>
  <si>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</si>
  <si>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</si>
  <si>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</si>
  <si>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</si>
  <si>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</si>
  <si>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</si>
  <si>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</si>
  <si>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</si>
  <si>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</si>
  <si>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</si>
  <si>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</si>
  <si>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</si>
  <si>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</si>
  <si>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</si>
  <si>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</si>
  <si>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</si>
  <si>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</si>
  <si>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</si>
  <si>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</si>
  <si>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</si>
  <si>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</si>
  <si>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</si>
  <si>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</si>
  <si>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</si>
  <si>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</si>
  <si>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</si>
  <si>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</si>
  <si>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</si>
  <si>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</si>
  <si>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</si>
  <si>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</si>
  <si>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</si>
  <si>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</si>
  <si>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</si>
  <si>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</si>
  <si>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</si>
  <si>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</si>
  <si>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</si>
  <si>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</si>
  <si>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</si>
  <si>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</si>
  <si>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</si>
  <si>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</si>
  <si>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</si>
  <si>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</si>
  <si>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</si>
  <si>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</si>
  <si>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</si>
  <si>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</si>
  <si>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</si>
  <si>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</si>
  <si>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</si>
  <si>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</si>
  <si>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</si>
  <si>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</si>
  <si>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</si>
  <si>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</si>
  <si>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</si>
  <si>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</si>
  <si>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</si>
  <si>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</si>
  <si>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</si>
  <si>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</si>
  <si>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</si>
  <si>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</si>
  <si>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</si>
  <si>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</si>
  <si>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</si>
  <si>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</si>
  <si>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</si>
  <si>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</si>
  <si>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</si>
  <si>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</si>
  <si>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</si>
  <si>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</si>
  <si>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</si>
  <si>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</si>
  <si>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</si>
  <si>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</si>
  <si>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</si>
  <si>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</si>
  <si>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</si>
  <si>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</si>
  <si>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</si>
  <si>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</si>
  <si>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</si>
  <si>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</si>
  <si>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</si>
  <si>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</si>
  <si>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</si>
  <si>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</si>
  <si>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</si>
  <si>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</si>
  <si>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</si>
  <si>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</si>
  <si>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</si>
  <si>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</si>
  <si>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</si>
  <si>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</si>
  <si>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</si>
  <si>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</si>
  <si>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</si>
  <si>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</si>
  <si>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</si>
  <si>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</si>
  <si>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</si>
  <si>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</si>
  <si>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</si>
  <si>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</si>
  <si>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</si>
  <si>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</si>
  <si>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</si>
  <si>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</si>
  <si>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</si>
  <si>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</si>
  <si>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</si>
  <si>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</si>
  <si>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</si>
  <si>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</si>
  <si>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</si>
  <si>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</si>
  <si>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</si>
  <si>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</si>
  <si>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</si>
  <si>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</si>
  <si>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</si>
  <si>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</si>
  <si>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</si>
  <si>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</si>
  <si>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</si>
  <si>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</si>
  <si>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</si>
  <si>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</si>
  <si>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</si>
  <si>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</si>
  <si>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</si>
  <si>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</si>
  <si>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</si>
  <si>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</si>
  <si>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</si>
  <si>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</si>
  <si>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</si>
  <si>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</si>
  <si>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</si>
  <si>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</si>
  <si>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</si>
  <si>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</si>
  <si>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</si>
  <si>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</si>
  <si>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</si>
  <si>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</si>
  <si>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</si>
  <si>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</si>
  <si>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</si>
  <si>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</si>
  <si>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</si>
  <si>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</si>
  <si>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</si>
  <si>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</si>
  <si>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</si>
  <si>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</si>
  <si>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</si>
  <si>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</si>
  <si>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</si>
  <si>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</si>
  <si>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</si>
  <si>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</si>
  <si>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</si>
  <si>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</si>
  <si>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</si>
  <si>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</si>
  <si>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</si>
  <si>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</si>
  <si>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</si>
  <si>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</si>
  <si>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</si>
  <si>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</si>
  <si>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</si>
  <si>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</si>
  <si>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</si>
  <si>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</si>
  <si>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</si>
  <si>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</si>
  <si>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</si>
  <si>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</si>
  <si>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</si>
  <si>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</si>
  <si>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</si>
  <si>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</si>
  <si>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</si>
  <si>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</si>
  <si>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</si>
  <si>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</si>
  <si>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</si>
  <si>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</si>
  <si>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</si>
  <si>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</si>
  <si>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</si>
  <si>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</si>
  <si>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</si>
  <si>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</si>
  <si>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</si>
  <si>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</si>
  <si>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</si>
  <si>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</si>
  <si>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</si>
  <si>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</si>
  <si>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</si>
  <si>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</si>
  <si>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</si>
  <si>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</si>
  <si>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</si>
  <si>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</si>
  <si>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</si>
  <si>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</si>
  <si>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</si>
  <si>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</si>
  <si>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</si>
  <si>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</si>
  <si>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</si>
  <si>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</si>
  <si>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</si>
  <si>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</si>
  <si>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</si>
  <si>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</si>
  <si>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</si>
  <si>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</si>
  <si>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</si>
  <si>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</si>
  <si>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</si>
  <si>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</si>
  <si>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</si>
  <si>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</si>
  <si>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</si>
  <si>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</si>
  <si>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</si>
  <si>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</si>
  <si>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</si>
  <si>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</si>
  <si>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</si>
  <si>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</si>
  <si>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</si>
  <si>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</si>
  <si>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</si>
  <si>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</si>
  <si>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</si>
  <si>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</si>
  <si>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</si>
  <si>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</si>
  <si>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</si>
  <si>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</si>
  <si>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</si>
  <si>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</si>
  <si>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</si>
  <si>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</si>
  <si>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</si>
  <si>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</si>
  <si>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</si>
  <si>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</si>
  <si>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</si>
  <si>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</si>
  <si>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</si>
  <si>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</si>
  <si>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</si>
  <si>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</si>
  <si>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</si>
  <si>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</si>
  <si>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</si>
  <si>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</si>
  <si>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</si>
  <si>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</si>
  <si>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</si>
  <si>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</si>
  <si>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</si>
  <si>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</si>
  <si>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</si>
  <si>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</si>
  <si>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</si>
  <si>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</si>
  <si>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</si>
  <si>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</si>
  <si>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</si>
  <si>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</si>
  <si>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</si>
  <si>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</si>
  <si>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</si>
  <si>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</si>
  <si>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</si>
  <si>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</si>
  <si>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</si>
  <si>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</si>
  <si>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</si>
  <si>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</si>
  <si>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</si>
  <si>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</si>
  <si>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</si>
  <si>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</si>
  <si>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</si>
  <si>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</si>
  <si>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</si>
  <si>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</si>
  <si>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</si>
  <si>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</si>
  <si>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</si>
  <si>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</si>
  <si>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</si>
  <si>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</si>
  <si>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</si>
  <si>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</si>
  <si>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</si>
  <si>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</si>
  <si>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</si>
  <si>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</si>
  <si>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</si>
  <si>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</si>
  <si>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</si>
  <si>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</si>
  <si>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</si>
  <si>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</si>
  <si>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</si>
  <si>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</si>
  <si>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</si>
  <si>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</si>
  <si>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</si>
  <si>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</si>
  <si>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</si>
  <si>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</si>
  <si>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</si>
  <si>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</si>
  <si>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</si>
  <si>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</si>
  <si>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</si>
  <si>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</si>
  <si>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</si>
  <si>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</si>
  <si>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</si>
  <si>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</si>
  <si>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</si>
  <si>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</si>
  <si>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</si>
  <si>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</si>
  <si>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</si>
  <si>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</si>
  <si>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</si>
  <si>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</si>
  <si>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</si>
  <si>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</si>
  <si>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</si>
  <si>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</si>
  <si>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</si>
  <si>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</si>
  <si>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</si>
  <si>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</si>
  <si>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</si>
  <si>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</si>
  <si>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</si>
  <si>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</si>
  <si>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</si>
  <si>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</si>
  <si>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</si>
  <si>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</si>
  <si>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</si>
  <si>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</si>
  <si>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</si>
  <si>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</si>
  <si>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</si>
  <si>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</si>
  <si>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</si>
  <si>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</si>
  <si>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</si>
  <si>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</si>
  <si>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</si>
  <si>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</si>
  <si>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</si>
  <si>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</si>
  <si>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</si>
  <si>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</si>
  <si>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</si>
  <si>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</si>
  <si>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</si>
  <si>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</si>
  <si>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</si>
  <si>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</si>
  <si>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</si>
  <si>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</si>
  <si>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</si>
  <si>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</si>
  <si>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</si>
  <si>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</si>
  <si>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</si>
  <si>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</si>
  <si>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</si>
  <si>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</si>
  <si>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</si>
  <si>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</si>
  <si>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</si>
  <si>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</si>
  <si>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</si>
  <si>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</si>
  <si>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</si>
  <si>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</si>
  <si>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</si>
  <si>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</si>
  <si>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</si>
  <si>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</si>
  <si>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</si>
  <si>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</si>
  <si>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</si>
  <si>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</si>
  <si>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</si>
  <si>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</si>
  <si>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</si>
  <si>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</si>
  <si>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</si>
  <si>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</si>
  <si>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</si>
  <si>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</si>
  <si>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</si>
  <si>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</si>
  <si>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</si>
  <si>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</si>
  <si>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</si>
  <si>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</si>
  <si>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</si>
  <si>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</si>
  <si>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</si>
  <si>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</si>
  <si>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</si>
  <si>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</si>
  <si>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</si>
  <si>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</si>
  <si>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</si>
  <si>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</si>
  <si>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</si>
  <si>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</si>
  <si>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</si>
  <si>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</si>
  <si>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</si>
  <si>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</si>
  <si>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</si>
  <si>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</si>
  <si>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</si>
  <si>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</si>
  <si>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</si>
  <si>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</si>
  <si>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</si>
  <si>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</si>
  <si>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</si>
  <si>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</si>
  <si>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</si>
  <si>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</si>
  <si>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</si>
  <si>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</si>
  <si>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</si>
  <si>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</si>
  <si>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</si>
  <si>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</si>
  <si>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</si>
  <si>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</si>
  <si>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</si>
  <si>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</si>
  <si>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</si>
  <si>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</si>
  <si>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</si>
  <si>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</si>
  <si>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</si>
  <si>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</si>
  <si>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</si>
  <si>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</si>
  <si>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</si>
  <si>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</si>
  <si>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</si>
  <si>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</si>
  <si>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</si>
  <si>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</si>
  <si>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</si>
  <si>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</si>
  <si>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</si>
  <si>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</si>
  <si>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</si>
  <si>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</si>
  <si>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</si>
  <si>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</si>
  <si>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</si>
  <si>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</si>
  <si>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</si>
  <si>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</si>
  <si>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</si>
  <si>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</si>
  <si>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</si>
  <si>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</si>
  <si>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</si>
  <si>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</si>
  <si>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</si>
  <si>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</si>
  <si>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</si>
  <si>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</si>
  <si>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</si>
  <si>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</si>
  <si>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</si>
  <si>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</si>
  <si>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</si>
  <si>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</si>
  <si>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</si>
  <si>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</si>
  <si>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</si>
  <si>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</si>
  <si>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</si>
  <si>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</si>
  <si>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</si>
  <si>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</si>
  <si>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</si>
  <si>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</si>
  <si>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</si>
  <si>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</si>
  <si>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</si>
  <si>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</si>
  <si>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</si>
  <si>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</si>
  <si>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</si>
  <si>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</si>
  <si>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</si>
  <si>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</si>
  <si>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</si>
  <si>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</si>
  <si>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</si>
  <si>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</si>
  <si>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</si>
  <si>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</si>
  <si>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</si>
  <si>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</si>
  <si>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</si>
  <si>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</si>
  <si>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</si>
  <si>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</si>
  <si>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</si>
  <si>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</si>
  <si>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</si>
  <si>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</si>
  <si>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</si>
  <si>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</si>
  <si>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</si>
  <si>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</si>
  <si>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</si>
  <si>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</si>
  <si>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</si>
  <si>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</si>
  <si>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</si>
  <si>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</si>
  <si>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</si>
  <si>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</si>
  <si>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</si>
  <si>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</si>
  <si>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</si>
  <si>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</si>
  <si>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</si>
  <si>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</si>
  <si>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</si>
  <si>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</si>
  <si>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</si>
  <si>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</si>
  <si>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</si>
  <si>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</si>
  <si>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</si>
  <si>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</si>
  <si>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</si>
  <si>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</si>
  <si>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</si>
  <si>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</si>
  <si>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</si>
  <si>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</si>
  <si>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</si>
  <si>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</si>
  <si>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</si>
  <si>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</si>
  <si>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</si>
  <si>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</si>
  <si>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</si>
  <si>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</si>
  <si>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</si>
  <si>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</si>
  <si>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</si>
  <si>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</si>
  <si>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</si>
  <si>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</si>
  <si>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</si>
  <si>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</si>
  <si>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</si>
  <si>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</si>
  <si>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</si>
  <si>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</si>
  <si>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</si>
  <si>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</si>
  <si>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</si>
  <si>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</si>
  <si>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</si>
  <si>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</si>
  <si>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</si>
  <si>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</si>
  <si>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</si>
  <si>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</si>
  <si>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</si>
  <si>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</si>
  <si>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</si>
  <si>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</si>
  <si>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</si>
  <si>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</si>
  <si>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</si>
  <si>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</si>
  <si>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</si>
  <si>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</si>
  <si>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</si>
  <si>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</si>
  <si>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</si>
  <si>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</si>
  <si>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</si>
  <si>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</si>
  <si>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</si>
  <si>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</si>
  <si>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</si>
  <si>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</si>
  <si>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</si>
  <si>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</si>
  <si>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</si>
  <si>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</si>
  <si>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</si>
  <si>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</si>
  <si>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</si>
  <si>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</si>
  <si>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</si>
  <si>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</si>
  <si>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</si>
  <si>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</si>
  <si>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</si>
  <si>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</si>
  <si>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</si>
  <si>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</si>
  <si>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</si>
  <si>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</si>
  <si>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</si>
  <si>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</si>
  <si>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</si>
  <si>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</si>
  <si>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</si>
  <si>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</si>
  <si>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</si>
  <si>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</si>
  <si>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</si>
  <si>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</si>
  <si>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</si>
  <si>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</si>
  <si>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</si>
  <si>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</si>
  <si>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</si>
  <si>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</si>
  <si>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</si>
  <si>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</si>
  <si>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</si>
  <si>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</si>
  <si>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</si>
  <si>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</si>
  <si>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</si>
  <si>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</si>
  <si>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</si>
  <si>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</si>
  <si>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</si>
  <si>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</si>
  <si>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</si>
  <si>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</si>
  <si>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</si>
  <si>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</si>
  <si>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</si>
  <si>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</si>
  <si>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</si>
  <si>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</si>
  <si>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</si>
  <si>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</si>
  <si>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</si>
  <si>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</si>
  <si>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</si>
  <si>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</si>
  <si>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</si>
  <si>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</si>
  <si>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</si>
  <si>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</si>
  <si>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</si>
  <si>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</si>
  <si>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</si>
  <si>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</si>
  <si>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</si>
  <si>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</si>
  <si>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</si>
  <si>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</si>
  <si>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</si>
  <si>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</si>
  <si>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</si>
  <si>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</si>
  <si>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</si>
  <si>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</si>
  <si>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</si>
  <si>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</si>
  <si>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</si>
  <si>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</si>
  <si>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</si>
  <si>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</si>
  <si>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</si>
  <si>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</si>
  <si>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</si>
  <si>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</si>
  <si>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</si>
  <si>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</si>
  <si>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</si>
  <si>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</si>
  <si>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</si>
  <si>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</si>
  <si>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</si>
  <si>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</si>
  <si>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</si>
  <si>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</si>
  <si>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</si>
  <si>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</si>
  <si>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</si>
  <si>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</si>
  <si>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</si>
  <si>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</si>
  <si>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</si>
  <si>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</si>
  <si>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</si>
  <si>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</si>
  <si>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</si>
  <si>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</si>
  <si>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</si>
  <si>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</si>
  <si>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</si>
  <si>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</si>
  <si>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</si>
  <si>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</si>
  <si>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</si>
  <si>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</si>
  <si>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</si>
  <si>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</si>
  <si>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</si>
  <si>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</si>
  <si>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</si>
  <si>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</si>
  <si>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</si>
  <si>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</si>
  <si>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</si>
  <si>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</si>
  <si>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</si>
  <si>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</si>
  <si>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</si>
  <si>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</si>
  <si>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</si>
  <si>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</si>
  <si>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</si>
  <si>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</si>
  <si>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</si>
  <si>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</si>
  <si>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</si>
  <si>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</si>
  <si>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</si>
  <si>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</si>
  <si>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</si>
  <si>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</si>
  <si>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</si>
  <si>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</si>
  <si>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</si>
  <si>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</si>
  <si>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</si>
  <si>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</si>
  <si>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</si>
  <si>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</si>
  <si>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</si>
  <si>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</si>
  <si>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</si>
  <si>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</si>
  <si>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</si>
  <si>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</si>
  <si>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</si>
  <si>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</si>
  <si>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</si>
  <si>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</si>
  <si>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</si>
  <si>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</si>
  <si>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</si>
  <si>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</si>
  <si>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</si>
  <si>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</si>
  <si>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</si>
  <si>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</si>
  <si>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</si>
  <si>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</si>
  <si>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</si>
  <si>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</si>
  <si>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</si>
  <si>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</si>
  <si>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</si>
  <si>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</si>
  <si>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</si>
  <si>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</si>
  <si>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</si>
  <si>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</si>
  <si>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</si>
  <si>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</si>
  <si>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</si>
  <si>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</si>
  <si>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</si>
  <si>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</si>
  <si>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</si>
  <si>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</si>
  <si>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</si>
  <si>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</si>
  <si>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</si>
  <si>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</si>
  <si>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</si>
  <si>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</si>
  <si>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</si>
  <si>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</si>
  <si>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</si>
  <si>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</si>
  <si>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</si>
  <si>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</si>
  <si>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</si>
  <si>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</si>
  <si>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</si>
  <si>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</si>
  <si>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</si>
  <si>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</si>
  <si>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</si>
  <si>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</si>
  <si>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</si>
  <si>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</si>
  <si>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</si>
  <si>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</si>
  <si>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</si>
  <si>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</si>
  <si>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</si>
  <si>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</si>
  <si>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</si>
  <si>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</si>
  <si>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</si>
  <si>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</si>
  <si>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</si>
  <si>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</si>
  <si>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</si>
  <si>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</si>
  <si>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</si>
  <si>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</si>
  <si>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</si>
  <si>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</si>
  <si>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</si>
  <si>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</si>
  <si>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</si>
  <si>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</si>
  <si>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</si>
  <si>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</si>
  <si>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</si>
  <si>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</si>
  <si>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</si>
  <si>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</si>
  <si>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</si>
  <si>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</si>
  <si>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</si>
  <si>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</si>
  <si>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</si>
  <si>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</si>
  <si>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</si>
  <si>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</si>
  <si>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</si>
  <si>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</si>
  <si>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</si>
  <si>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</si>
  <si>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</si>
  <si>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</si>
  <si>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</si>
  <si>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</si>
  <si>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</si>
  <si>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</si>
  <si>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</si>
  <si>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</si>
  <si>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</si>
  <si>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</si>
  <si>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</si>
  <si>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</si>
  <si>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</si>
  <si>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</si>
  <si>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</si>
  <si>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</si>
  <si>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</si>
  <si>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</si>
  <si>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</si>
  <si>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</si>
  <si>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</si>
  <si>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</si>
  <si>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</si>
  <si>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</si>
  <si>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</si>
  <si>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</si>
  <si>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</si>
  <si>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</si>
  <si>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</si>
  <si>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</si>
  <si>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</si>
  <si>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</si>
  <si>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</si>
  <si>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</si>
  <si>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</si>
  <si>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</si>
  <si>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</si>
  <si>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</si>
  <si>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</si>
  <si>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</si>
  <si>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</si>
  <si>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</si>
  <si>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</si>
  <si>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</si>
  <si>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</si>
  <si>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</si>
  <si>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</si>
  <si>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</si>
  <si>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</si>
  <si>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</si>
  <si>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</si>
  <si>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</si>
  <si>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</si>
  <si>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</si>
  <si>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</si>
  <si>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</si>
  <si>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</si>
  <si>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</si>
  <si>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</si>
  <si>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</si>
  <si>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</si>
  <si>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</si>
  <si>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</si>
  <si>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</si>
  <si>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</si>
  <si>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</si>
  <si>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</si>
  <si>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</si>
  <si>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</si>
  <si>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</si>
  <si>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</si>
  <si>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</si>
  <si>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</si>
  <si>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</si>
  <si>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</si>
  <si>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</si>
  <si>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</si>
  <si>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</si>
  <si>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</si>
  <si>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</si>
  <si>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</si>
  <si>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</si>
  <si>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</si>
  <si>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</si>
  <si>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</si>
  <si>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</si>
  <si>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</si>
  <si>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</si>
  <si>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</si>
  <si>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</si>
  <si>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</si>
  <si>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</si>
  <si>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</si>
  <si>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</si>
  <si>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</si>
  <si>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</si>
  <si>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</si>
  <si>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</si>
  <si>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</si>
  <si>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</si>
  <si>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</si>
  <si>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</si>
  <si>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</si>
  <si>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</si>
  <si>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</si>
  <si>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</si>
  <si>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</si>
  <si>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</si>
  <si>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</si>
  <si>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</si>
  <si>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</si>
  <si>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</si>
  <si>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</si>
  <si>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</si>
  <si>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</si>
  <si>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</si>
  <si>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</si>
  <si>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</si>
  <si>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</si>
  <si>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</si>
  <si>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</si>
  <si>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</si>
  <si>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</si>
  <si>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</si>
  <si>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</si>
  <si>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</si>
  <si>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</si>
  <si>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</si>
  <si>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</si>
  <si>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</si>
  <si>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</si>
  <si>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</si>
  <si>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</si>
  <si>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</si>
  <si>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</si>
  <si>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</si>
  <si>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</si>
  <si>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</si>
  <si>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</si>
  <si>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</si>
  <si>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</si>
  <si>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</si>
  <si>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</si>
  <si>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</si>
  <si>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</si>
  <si>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</si>
  <si>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</si>
  <si>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</si>
  <si>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</si>
  <si>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</si>
  <si>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</si>
  <si>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</si>
  <si>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</si>
  <si>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</si>
  <si>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</si>
  <si>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</si>
  <si>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</si>
  <si>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</si>
  <si>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</si>
  <si>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</si>
  <si>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</si>
  <si>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</si>
  <si>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</si>
  <si>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</si>
  <si>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</si>
  <si>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</si>
  <si>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</si>
  <si>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</si>
  <si>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</si>
  <si>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</si>
  <si>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</si>
  <si>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</si>
  <si>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</si>
  <si>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</si>
  <si>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</si>
  <si>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</si>
  <si>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</si>
  <si>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</si>
  <si>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</si>
  <si>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</si>
  <si>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</si>
  <si>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</si>
  <si>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</si>
  <si>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</si>
  <si>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</si>
  <si>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</si>
  <si>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</si>
  <si>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</si>
  <si>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</si>
  <si>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</si>
  <si>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</si>
  <si>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</si>
  <si>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</si>
  <si>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</si>
  <si>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</si>
  <si>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</si>
  <si>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</si>
  <si>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</si>
  <si>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</si>
  <si>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</si>
  <si>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</si>
  <si>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</si>
  <si>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</si>
  <si>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</si>
  <si>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</si>
  <si>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</si>
  <si>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</si>
  <si>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</si>
  <si>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</si>
  <si>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</si>
  <si>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</si>
  <si>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</si>
  <si>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</si>
  <si>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</si>
  <si>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</si>
  <si>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</si>
  <si>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</si>
  <si>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</si>
  <si>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</si>
  <si>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</si>
  <si>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</si>
  <si>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</si>
  <si>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</si>
  <si>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</si>
  <si>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</si>
  <si>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</si>
  <si>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</si>
  <si>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</si>
  <si>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</si>
  <si>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</si>
  <si>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</si>
  <si>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</si>
  <si>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</si>
  <si>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</si>
  <si>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</si>
  <si>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</si>
  <si>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</si>
  <si>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</si>
  <si>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</si>
  <si>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</si>
  <si>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</si>
  <si>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</si>
  <si>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</si>
  <si>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</si>
  <si>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</si>
  <si>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</si>
  <si>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</si>
  <si>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</si>
  <si>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</si>
  <si>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</si>
  <si>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</si>
  <si>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</si>
  <si>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</si>
  <si>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</si>
  <si>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</si>
  <si>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</si>
  <si>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</si>
  <si>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</si>
  <si>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</si>
  <si>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</si>
  <si>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</si>
  <si>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</si>
  <si>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</si>
  <si>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</si>
  <si>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</si>
  <si>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</si>
  <si>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</si>
  <si>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</si>
  <si>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</si>
  <si>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</si>
  <si>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</si>
  <si>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</si>
  <si>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</si>
  <si>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</si>
  <si>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</si>
  <si>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</si>
  <si>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</si>
  <si>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</si>
  <si>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</si>
  <si>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</si>
  <si>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</si>
  <si>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</si>
  <si>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</si>
  <si>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</si>
  <si>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</si>
  <si>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</si>
  <si>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</si>
  <si>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</si>
  <si>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</si>
  <si>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</si>
  <si>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</si>
  <si>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</si>
  <si>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</si>
  <si>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</si>
  <si>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</si>
  <si>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</si>
  <si>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</si>
  <si>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</si>
  <si>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</si>
  <si>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</si>
  <si>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</si>
  <si>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</si>
  <si>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</si>
  <si>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</si>
  <si>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</si>
  <si>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</si>
  <si>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</si>
  <si>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</si>
  <si>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</si>
  <si>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</si>
  <si>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</si>
  <si>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</si>
  <si>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</si>
  <si>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</si>
  <si>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</si>
  <si>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</si>
  <si>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</si>
  <si>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</si>
  <si>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</si>
  <si>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</si>
  <si>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</si>
  <si>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</si>
  <si>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</si>
  <si>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</si>
  <si>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</si>
  <si>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</si>
  <si>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</si>
  <si>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</si>
  <si>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</si>
  <si>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</si>
  <si>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</si>
  <si>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</si>
  <si>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</si>
  <si>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</si>
  <si>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</si>
  <si>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</si>
  <si>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</si>
  <si>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</si>
  <si>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</si>
  <si>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</si>
  <si>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</si>
  <si>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</si>
  <si>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</si>
  <si>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</si>
  <si>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</si>
  <si>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</si>
  <si>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</si>
  <si>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</si>
  <si>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</si>
  <si>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</si>
  <si>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</si>
  <si>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</si>
  <si>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</si>
  <si>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</si>
  <si>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</si>
  <si>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</si>
  <si>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</si>
  <si>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</si>
  <si>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</si>
  <si>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</si>
  <si>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</si>
  <si>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</si>
  <si>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</si>
  <si>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</si>
  <si>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</si>
  <si>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</si>
  <si>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</si>
  <si>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</si>
  <si>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</si>
  <si>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</si>
  <si>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</si>
  <si>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</si>
  <si>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</si>
  <si>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</si>
  <si>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</si>
  <si>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</si>
  <si>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</si>
  <si>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</si>
  <si>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</si>
  <si>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</si>
  <si>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</si>
  <si>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</si>
  <si>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</si>
  <si>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</si>
  <si>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</si>
  <si>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</si>
  <si>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</si>
  <si>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</si>
  <si>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</si>
  <si>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</si>
  <si>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</si>
  <si>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</si>
  <si>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</si>
  <si>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</si>
  <si>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</si>
  <si>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</si>
  <si>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</si>
  <si>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</si>
  <si>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</si>
  <si>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</si>
  <si>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</si>
  <si>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</si>
  <si>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</si>
  <si>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</si>
  <si>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</si>
  <si>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</si>
  <si>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</si>
  <si>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</si>
  <si>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</si>
  <si>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</si>
  <si>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</si>
  <si>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</si>
  <si>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</si>
  <si>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</si>
  <si>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</si>
  <si>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</si>
  <si>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</si>
  <si>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</si>
  <si>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</si>
  <si>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</si>
  <si>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</si>
  <si>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</si>
  <si>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</si>
  <si>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</si>
  <si>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</si>
  <si>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</si>
  <si>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</si>
  <si>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</si>
  <si>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</si>
  <si>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</si>
  <si>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</si>
  <si>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</si>
  <si>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</si>
  <si>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</si>
  <si>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</si>
  <si>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</si>
  <si>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</si>
  <si>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</si>
  <si>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</si>
  <si>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</si>
  <si>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</si>
  <si>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</si>
  <si>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</si>
  <si>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</si>
  <si>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</si>
  <si>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</si>
  <si>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</si>
  <si>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</si>
  <si>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</si>
  <si>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</si>
  <si>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</si>
  <si>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</si>
  <si>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</si>
  <si>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</si>
  <si>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</si>
  <si>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</si>
  <si>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</si>
  <si>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</si>
  <si>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</si>
  <si>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</si>
  <si>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</si>
  <si>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</si>
  <si>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</si>
  <si>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</si>
  <si>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</si>
  <si>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</si>
  <si>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</si>
  <si>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</si>
  <si>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</si>
  <si>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</si>
  <si>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</si>
  <si>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</si>
  <si>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</si>
  <si>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</si>
  <si>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</si>
  <si>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</si>
  <si>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</si>
  <si>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</si>
  <si>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</si>
  <si>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</si>
  <si>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</si>
  <si>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</si>
  <si>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</si>
  <si>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</si>
  <si>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</si>
  <si>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</si>
  <si>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</si>
  <si>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</si>
  <si>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</si>
  <si>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</si>
  <si>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</si>
  <si>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</si>
  <si>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</si>
  <si>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</si>
  <si>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</si>
  <si>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</si>
  <si>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</si>
  <si>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</si>
  <si>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</si>
  <si>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</si>
  <si>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</si>
  <si>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</si>
  <si>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</si>
  <si>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</si>
  <si>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</si>
  <si>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</si>
  <si>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</si>
  <si>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</si>
  <si>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</si>
  <si>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</si>
  <si>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</si>
  <si>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</si>
  <si>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</si>
  <si>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</si>
  <si>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</si>
  <si>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</si>
  <si>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</si>
  <si>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</si>
  <si>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</si>
  <si>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</si>
  <si>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</si>
  <si>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</si>
  <si>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</si>
  <si>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</si>
  <si>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</si>
  <si>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</si>
  <si>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</si>
  <si>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</si>
  <si>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</si>
  <si>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</si>
  <si>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</si>
  <si>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</si>
  <si>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</si>
  <si>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</si>
  <si>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</si>
  <si>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</si>
  <si>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</si>
  <si>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</si>
  <si>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</si>
  <si>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</si>
  <si>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</si>
  <si>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</si>
  <si>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</si>
  <si>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</si>
  <si>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</si>
  <si>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</si>
  <si>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</si>
  <si>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</si>
  <si>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</si>
  <si>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</si>
  <si>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</si>
  <si>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</si>
  <si>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</si>
  <si>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</si>
  <si>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</si>
  <si>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</si>
  <si>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</si>
  <si>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</si>
  <si>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</si>
  <si>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</si>
  <si>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</si>
  <si>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</si>
  <si>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</si>
  <si>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</si>
  <si>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</si>
  <si>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</si>
  <si>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</si>
  <si>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</si>
  <si>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</si>
  <si>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</si>
  <si>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</si>
  <si>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</si>
  <si>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</si>
  <si>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</si>
  <si>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</si>
  <si>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</si>
  <si>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</si>
  <si>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</si>
  <si>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</si>
  <si>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</si>
  <si>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</si>
  <si>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</si>
  <si>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</si>
  <si>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</si>
  <si>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</si>
  <si>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</si>
  <si>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</si>
  <si>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</si>
  <si>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</si>
  <si>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</si>
  <si>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</si>
  <si>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</si>
  <si>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</si>
  <si>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</si>
  <si>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</si>
  <si>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</si>
  <si>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</si>
  <si>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</si>
  <si>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</si>
  <si>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</si>
  <si>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</si>
  <si>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</si>
  <si>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</si>
  <si>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</si>
  <si>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</si>
  <si>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</si>
  <si>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</si>
  <si>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</si>
  <si>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</si>
  <si>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</si>
  <si>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</si>
  <si>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</si>
  <si>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</si>
  <si>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</si>
  <si>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</si>
  <si>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</si>
  <si>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</si>
  <si>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</si>
  <si>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</si>
  <si>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</si>
  <si>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</si>
  <si>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</si>
  <si>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</si>
  <si>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</si>
  <si>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</si>
  <si>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</si>
  <si>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</si>
  <si>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</si>
  <si>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</si>
  <si>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</si>
  <si>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</si>
  <si>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</si>
  <si>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</si>
  <si>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</si>
  <si>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</si>
  <si>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</si>
  <si>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</si>
  <si>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</si>
  <si>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</si>
  <si>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</si>
  <si>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</si>
  <si>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</si>
  <si>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</si>
  <si>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</si>
  <si>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</si>
  <si>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</si>
  <si>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</si>
  <si>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</si>
  <si>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</si>
  <si>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</si>
  <si>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</si>
  <si>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</si>
  <si>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</si>
  <si>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</si>
  <si>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</si>
  <si>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</si>
  <si>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</si>
  <si>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</si>
  <si>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</si>
  <si>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</si>
  <si>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</si>
  <si>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</si>
  <si>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</si>
  <si>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</si>
  <si>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</si>
  <si>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</si>
  <si>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</si>
  <si>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</si>
  <si>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</si>
  <si>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</si>
  <si>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</si>
  <si>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</si>
  <si>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</si>
  <si>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</si>
  <si>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</si>
  <si>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</si>
  <si>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</si>
  <si>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</si>
  <si>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</si>
  <si>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</si>
  <si>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</si>
  <si>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</si>
  <si>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</si>
  <si>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</si>
  <si>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</si>
  <si>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</si>
  <si>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</si>
  <si>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</si>
  <si>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</si>
  <si>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</si>
  <si>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</si>
  <si>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</si>
  <si>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</si>
  <si>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</si>
  <si>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</si>
  <si>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</si>
  <si>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</si>
  <si>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</si>
  <si>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</si>
  <si>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</si>
  <si>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</si>
  <si>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</si>
  <si>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</si>
  <si>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</si>
  <si>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</si>
  <si>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</si>
  <si>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</si>
  <si>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</si>
  <si>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</si>
  <si>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</si>
  <si>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</si>
  <si>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</si>
  <si>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</si>
  <si>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</si>
  <si>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</si>
  <si>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</si>
  <si>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</si>
  <si>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</si>
  <si>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</si>
  <si>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</si>
  <si>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</si>
  <si>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</si>
  <si>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</si>
  <si>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</si>
  <si>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</si>
  <si>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</si>
  <si>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</si>
  <si>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</si>
  <si>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</si>
  <si>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</si>
  <si>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</si>
  <si>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</si>
  <si>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</si>
  <si>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</si>
  <si>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</si>
  <si>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</si>
  <si>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</si>
  <si>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</si>
  <si>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</si>
  <si>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</si>
  <si>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</si>
  <si>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</si>
  <si>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</si>
  <si>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</si>
  <si>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</si>
  <si>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</si>
  <si>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</si>
  <si>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</si>
  <si>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</si>
  <si>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</si>
  <si>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</si>
  <si>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</si>
  <si>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</si>
  <si>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</si>
  <si>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</si>
  <si>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</si>
  <si>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</si>
  <si>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</si>
  <si>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</si>
  <si>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</si>
  <si>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</si>
  <si>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</si>
  <si>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</si>
  <si>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</si>
  <si>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</si>
  <si>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</si>
  <si>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</si>
  <si>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</si>
  <si>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</si>
  <si>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</si>
  <si>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</si>
  <si>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</si>
  <si>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</si>
  <si>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</si>
  <si>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</si>
  <si>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</si>
  <si>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</si>
  <si>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</si>
  <si>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</si>
  <si>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</si>
  <si>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</si>
  <si>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</si>
  <si>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</si>
  <si>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</si>
  <si>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</si>
  <si>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</si>
  <si>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</si>
  <si>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</si>
  <si>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</si>
  <si>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</si>
  <si>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</si>
  <si>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</si>
  <si>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</si>
  <si>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</si>
  <si>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</si>
  <si>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</si>
  <si>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</si>
  <si>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</si>
  <si>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</si>
  <si>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</si>
  <si>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</si>
  <si>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</si>
  <si>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</si>
  <si>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</si>
  <si>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</si>
  <si>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</si>
  <si>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</si>
  <si>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</si>
  <si>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</si>
  <si>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</si>
  <si>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</si>
  <si>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</si>
  <si>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</si>
  <si>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</si>
  <si>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</si>
  <si>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</si>
  <si>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</si>
  <si>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</si>
  <si>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</si>
  <si>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</si>
  <si>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</si>
  <si>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</si>
  <si>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</si>
  <si>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</si>
  <si>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</si>
  <si>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</si>
  <si>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</si>
  <si>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</si>
  <si>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</si>
  <si>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</si>
  <si>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</si>
  <si>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</si>
  <si>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</si>
  <si>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</si>
  <si>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</si>
  <si>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</si>
  <si>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</si>
  <si>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</si>
  <si>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</si>
  <si>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</si>
  <si>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</si>
  <si>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</si>
  <si>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</si>
  <si>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</si>
  <si>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</si>
  <si>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</si>
  <si>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</si>
  <si>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</si>
  <si>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</si>
  <si>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</si>
  <si>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</si>
  <si>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</si>
  <si>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</si>
  <si>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</si>
  <si>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</si>
  <si>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</si>
  <si>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</si>
  <si>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</si>
  <si>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</si>
  <si>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</si>
  <si>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</si>
  <si>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</si>
  <si>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</si>
  <si>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</si>
  <si>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</si>
  <si>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</si>
  <si>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</si>
  <si>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</si>
  <si>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</si>
  <si>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</si>
  <si>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</si>
  <si>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</si>
  <si>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</si>
  <si>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</si>
  <si>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</si>
  <si>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</si>
  <si>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</si>
  <si>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</si>
  <si>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</si>
  <si>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</si>
  <si>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</si>
  <si>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</si>
  <si>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</si>
  <si>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</si>
  <si>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</si>
  <si>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</si>
  <si>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</si>
  <si>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</si>
  <si>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</si>
  <si>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</si>
  <si>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</si>
  <si>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</si>
  <si>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</si>
  <si>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</si>
  <si>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</si>
  <si>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</si>
  <si>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</si>
  <si>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</si>
  <si>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</si>
  <si>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</si>
  <si>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</si>
  <si>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</si>
  <si>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</si>
  <si>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</si>
  <si>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</si>
  <si>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</si>
  <si>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</si>
  <si>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</si>
  <si>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</si>
  <si>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</si>
  <si>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</si>
  <si>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</si>
  <si>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</si>
  <si>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</si>
  <si>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</si>
  <si>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</si>
  <si>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</si>
  <si>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</si>
  <si>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</si>
  <si>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</si>
  <si>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</si>
  <si>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</si>
  <si>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</si>
  <si>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</si>
  <si>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</si>
  <si>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</si>
  <si>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</si>
  <si>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</si>
  <si>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</si>
  <si>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</si>
  <si>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</si>
  <si>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</si>
  <si>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</si>
  <si>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</si>
  <si>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</si>
  <si>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</si>
  <si>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</si>
  <si>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</si>
  <si>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</si>
  <si>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</si>
  <si>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</si>
  <si>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</si>
  <si>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</si>
  <si>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</si>
  <si>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</si>
  <si>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</si>
  <si>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</si>
  <si>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</si>
  <si>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</si>
  <si>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</si>
  <si>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</si>
  <si>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</si>
  <si>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</si>
  <si>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</si>
  <si>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</si>
  <si>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</si>
  <si>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</si>
  <si>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</si>
  <si>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</si>
  <si>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</si>
  <si>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</si>
  <si>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</si>
  <si>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</si>
  <si>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</si>
  <si>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</si>
  <si>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</si>
  <si>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</si>
  <si>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</si>
  <si>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</si>
  <si>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</si>
  <si>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</si>
  <si>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</si>
  <si>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</si>
  <si>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</si>
  <si>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</si>
  <si>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</si>
  <si>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</si>
  <si>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</si>
  <si>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</si>
  <si>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</si>
  <si>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</si>
  <si>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</si>
  <si>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</si>
  <si>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</si>
  <si>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</si>
  <si>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</si>
  <si>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</si>
  <si>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</si>
  <si>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</si>
  <si>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</si>
  <si>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</si>
  <si>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</si>
  <si>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</si>
  <si>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</si>
  <si>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</si>
  <si>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</si>
  <si>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</si>
  <si>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</si>
  <si>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</si>
  <si>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</si>
  <si>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</si>
  <si>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</si>
  <si>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</si>
  <si>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</si>
  <si>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</si>
  <si>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</si>
  <si>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</si>
  <si>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</si>
  <si>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</si>
  <si>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</si>
  <si>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</si>
  <si>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</si>
  <si>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</si>
  <si>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</si>
  <si>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</si>
  <si>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</si>
  <si>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</si>
  <si>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</si>
  <si>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</si>
  <si>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</si>
  <si>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</si>
  <si>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</si>
  <si>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</si>
  <si>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</si>
  <si>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</si>
  <si>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</si>
  <si>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</si>
  <si>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</si>
  <si>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</si>
  <si>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</si>
  <si>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</si>
  <si>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</si>
  <si>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</si>
  <si>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</si>
  <si>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</si>
  <si>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</si>
  <si>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</si>
  <si>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</si>
  <si>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</si>
  <si>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</si>
  <si>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</si>
  <si>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</si>
  <si>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</si>
  <si>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</si>
  <si>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</si>
  <si>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</si>
  <si>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</si>
  <si>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</si>
  <si>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</si>
  <si>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</si>
  <si>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</si>
  <si>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</si>
  <si>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</si>
  <si>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</si>
  <si>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</si>
  <si>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</si>
  <si>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</si>
  <si>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</si>
  <si>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</si>
  <si>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</si>
  <si>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</si>
  <si>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</si>
  <si>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</si>
  <si>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</si>
  <si>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</si>
  <si>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</si>
  <si>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</si>
  <si>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</si>
  <si>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</si>
  <si>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</si>
  <si>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</si>
  <si>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</si>
  <si>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</si>
  <si>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</si>
  <si>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</si>
  <si>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</si>
  <si>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</si>
  <si>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</si>
  <si>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</si>
  <si>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</si>
  <si>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</si>
  <si>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</si>
  <si>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</si>
  <si>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</si>
  <si>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</si>
  <si>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</si>
  <si>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</si>
  <si>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</si>
  <si>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</si>
  <si>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</si>
  <si>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</si>
  <si>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</si>
  <si>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</si>
  <si>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</si>
  <si>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</si>
  <si>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</si>
  <si>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</si>
  <si>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</si>
  <si>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</si>
  <si>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</si>
  <si>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</si>
  <si>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</si>
  <si>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</si>
  <si>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</si>
  <si>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</si>
  <si>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</si>
  <si>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</si>
  <si>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</si>
  <si>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</si>
  <si>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</si>
  <si>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</si>
  <si>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</si>
  <si>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</si>
  <si>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</si>
  <si>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</si>
  <si>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</si>
  <si>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</si>
  <si>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</si>
  <si>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</si>
  <si>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</si>
  <si>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</si>
  <si>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</si>
  <si>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</si>
  <si>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</si>
  <si>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</si>
  <si>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</si>
  <si>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</si>
  <si>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</si>
  <si>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</si>
  <si>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</si>
  <si>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</si>
  <si>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</si>
  <si>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</si>
  <si>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</si>
  <si>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</si>
  <si>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</si>
  <si>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</si>
  <si>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</si>
  <si>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</si>
  <si>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</si>
  <si>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</si>
  <si>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</si>
  <si>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</si>
  <si>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</si>
  <si>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</si>
  <si>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</si>
  <si>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</si>
  <si>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</si>
  <si>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</si>
  <si>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</si>
  <si>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</si>
  <si>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</si>
  <si>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</si>
  <si>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</si>
  <si>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</si>
  <si>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</si>
  <si>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</si>
  <si>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</si>
  <si>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</si>
  <si>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</si>
  <si>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</si>
  <si>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</si>
  <si>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</si>
  <si>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</si>
  <si>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</si>
  <si>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</si>
  <si>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</si>
  <si>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</si>
  <si>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</si>
  <si>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</si>
  <si>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</si>
  <si>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</si>
  <si>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</si>
  <si>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</si>
  <si>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</si>
  <si>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</si>
  <si>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</si>
  <si>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</si>
  <si>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</si>
  <si>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</si>
  <si>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</si>
  <si>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</si>
  <si>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</si>
  <si>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</si>
  <si>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</si>
  <si>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</si>
  <si>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</si>
  <si>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</si>
  <si>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</si>
  <si>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</si>
  <si>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</si>
  <si>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</si>
  <si>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</si>
  <si>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</si>
  <si>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</si>
  <si>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</si>
  <si>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</si>
  <si>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</si>
  <si>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</si>
  <si>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</si>
  <si>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</si>
  <si>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</si>
  <si>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</si>
  <si>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</si>
  <si>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</si>
  <si>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</si>
  <si>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</si>
  <si>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</si>
  <si>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</si>
  <si>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</si>
  <si>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</si>
  <si>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</si>
  <si>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</si>
  <si>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</si>
  <si>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</si>
  <si>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</si>
  <si>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</si>
  <si>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</si>
  <si>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</si>
  <si>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</si>
  <si>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</si>
  <si>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</si>
  <si>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</si>
  <si>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</si>
  <si>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</si>
  <si>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</si>
  <si>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</si>
  <si>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</si>
  <si>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</si>
  <si>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</si>
  <si>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</si>
  <si>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</si>
  <si>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</si>
  <si>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</si>
  <si>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</si>
  <si>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</si>
  <si>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</si>
  <si>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</si>
  <si>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</si>
  <si>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</si>
  <si>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</si>
  <si>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</si>
  <si>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</si>
  <si>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</si>
  <si>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</si>
  <si>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</si>
  <si>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</si>
  <si>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</si>
  <si>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</si>
  <si>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</si>
  <si>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</si>
  <si>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</si>
  <si>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</si>
  <si>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</si>
  <si>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</si>
  <si>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</si>
  <si>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</si>
  <si>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</si>
  <si>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</si>
  <si>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</si>
  <si>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</si>
  <si>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</si>
  <si>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</si>
  <si>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</si>
  <si>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</si>
  <si>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</si>
  <si>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</si>
  <si>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</si>
  <si>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</si>
  <si>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</si>
  <si>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</si>
  <si>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</si>
  <si>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</si>
  <si>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</si>
  <si>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</si>
  <si>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</si>
  <si>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</si>
  <si>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</si>
  <si>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</si>
  <si>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</si>
  <si>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</si>
  <si>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</si>
  <si>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</si>
  <si>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</si>
  <si>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</si>
  <si>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</si>
  <si>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</si>
  <si>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</si>
  <si>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</si>
  <si>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</si>
  <si>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</si>
  <si>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</si>
  <si>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</si>
  <si>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</si>
  <si>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</si>
  <si>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</si>
  <si>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</si>
  <si>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</si>
  <si>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</si>
  <si>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</si>
  <si>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</si>
  <si>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</si>
  <si>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</si>
  <si>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</si>
  <si>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</si>
  <si>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</si>
  <si>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</si>
  <si>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</si>
  <si>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</si>
  <si>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</si>
  <si>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</si>
  <si>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</si>
  <si>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</si>
  <si>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</si>
  <si>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</si>
  <si>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</si>
  <si>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</si>
  <si>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</si>
  <si>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</si>
  <si>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</si>
  <si>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</si>
  <si>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</si>
  <si>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</si>
  <si>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</si>
  <si>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</si>
  <si>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</si>
  <si>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</si>
  <si>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</si>
  <si>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</si>
  <si>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</si>
  <si>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</si>
  <si>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</si>
  <si>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</si>
  <si>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</si>
  <si>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</si>
  <si>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</si>
  <si>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</si>
  <si>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</si>
  <si>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</si>
  <si>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</si>
  <si>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</si>
  <si>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</si>
  <si>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</si>
  <si>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</si>
  <si>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</si>
  <si>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</si>
  <si>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</si>
  <si>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</si>
  <si>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</si>
  <si>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</si>
  <si>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</si>
  <si>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</si>
  <si>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</si>
  <si>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</si>
  <si>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</si>
  <si>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</si>
  <si>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</si>
  <si>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</si>
  <si>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</si>
  <si>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</si>
  <si>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</si>
  <si>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</si>
  <si>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</si>
  <si>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</si>
  <si>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</si>
  <si>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</si>
  <si>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</si>
  <si>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</si>
  <si>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</si>
  <si>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</si>
  <si>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</si>
  <si>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</si>
  <si>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</si>
  <si>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</si>
  <si>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</si>
  <si>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</si>
  <si>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</si>
  <si>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</si>
  <si>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</si>
  <si>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</si>
  <si>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</si>
  <si>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</si>
  <si>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</si>
  <si>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</si>
  <si>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</si>
  <si>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</si>
  <si>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</si>
  <si>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</si>
  <si>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</si>
  <si>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</si>
  <si>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</si>
  <si>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</si>
  <si>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</si>
  <si>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</si>
  <si>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</si>
  <si>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</si>
  <si>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</si>
  <si>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</si>
  <si>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</si>
  <si>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</si>
  <si>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</si>
  <si>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</si>
  <si>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</si>
  <si>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</si>
  <si>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</si>
  <si>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</si>
  <si>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</si>
  <si>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</si>
  <si>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</si>
  <si>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</si>
  <si>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</si>
  <si>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</si>
  <si>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</si>
  <si>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</si>
  <si>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</si>
  <si>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</si>
  <si>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</si>
  <si>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</si>
  <si>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</si>
  <si>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</si>
  <si>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</si>
  <si>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</si>
  <si>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</si>
  <si>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</si>
  <si>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</si>
  <si>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</si>
  <si>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</si>
  <si>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</si>
  <si>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</si>
  <si>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</si>
  <si>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</si>
  <si>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</si>
  <si>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</si>
  <si>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</si>
  <si>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</si>
  <si>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</si>
  <si>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</si>
  <si>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</si>
  <si>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</si>
  <si>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</si>
  <si>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</si>
  <si>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</si>
  <si>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</si>
  <si>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</si>
  <si>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</si>
  <si>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</si>
  <si>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</si>
  <si>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</si>
  <si>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</si>
  <si>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</si>
  <si>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</si>
  <si>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</si>
  <si>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</si>
  <si>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</si>
  <si>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</si>
  <si>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</si>
  <si>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</si>
  <si>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</si>
  <si>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</si>
  <si>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</si>
  <si>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</si>
  <si>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</si>
  <si>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</si>
  <si>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</si>
  <si>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</si>
  <si>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</si>
  <si>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</si>
  <si>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</si>
  <si>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</si>
  <si>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</si>
  <si>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</si>
  <si>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</si>
  <si>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</si>
  <si>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</si>
  <si>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</si>
  <si>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</si>
  <si>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</si>
  <si>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</si>
  <si>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</si>
  <si>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</si>
  <si>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</si>
  <si>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</si>
  <si>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</si>
  <si>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</si>
  <si>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</si>
  <si>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</si>
  <si>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</si>
  <si>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</si>
  <si>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</si>
  <si>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</si>
  <si>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</si>
  <si>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</si>
  <si>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</si>
  <si>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</si>
  <si>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</si>
  <si>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</si>
  <si>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</si>
  <si>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</si>
  <si>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</si>
  <si>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</si>
  <si>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</si>
  <si>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</si>
  <si>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</si>
  <si>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</si>
  <si>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</si>
  <si>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</si>
  <si>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</si>
  <si>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</si>
  <si>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</si>
  <si>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</si>
  <si>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</si>
  <si>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</si>
  <si>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</si>
  <si>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</si>
  <si>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</si>
  <si>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</si>
  <si>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</si>
  <si>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</si>
  <si>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</si>
  <si>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</si>
  <si>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</si>
  <si>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</si>
  <si>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</si>
  <si>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</si>
  <si>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</si>
  <si>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</si>
  <si>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</si>
  <si>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</si>
  <si>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</si>
  <si>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</si>
  <si>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</si>
  <si>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</si>
  <si>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</si>
  <si>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</si>
  <si>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</si>
  <si>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</si>
  <si>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</si>
  <si>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</si>
  <si>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</si>
  <si>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</si>
  <si>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</si>
  <si>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</si>
  <si>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</si>
  <si>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</si>
  <si>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</si>
  <si>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</si>
  <si>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</si>
  <si>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</si>
  <si>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</si>
  <si>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</si>
  <si>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</si>
  <si>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</si>
  <si>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</si>
  <si>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</si>
  <si>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</si>
  <si>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</si>
  <si>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</si>
  <si>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</si>
  <si>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</si>
  <si>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</si>
  <si>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</si>
  <si>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</si>
  <si>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</si>
  <si>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</si>
  <si>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</si>
  <si>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</si>
  <si>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</si>
  <si>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</si>
  <si>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</si>
  <si>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</si>
  <si>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</si>
  <si>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</si>
  <si>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</si>
  <si>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</si>
  <si>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</si>
  <si>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</si>
  <si>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</si>
  <si>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</si>
  <si>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</si>
  <si>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</si>
  <si>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</si>
  <si>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</si>
  <si>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</si>
  <si>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</si>
  <si>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</si>
  <si>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</si>
  <si>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</si>
  <si>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</si>
  <si>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</si>
  <si>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</si>
  <si>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</si>
  <si>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</si>
  <si>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</si>
  <si>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</si>
  <si>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</si>
  <si>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</si>
  <si>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</si>
  <si>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</si>
  <si>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</si>
  <si>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</si>
  <si>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</si>
  <si>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</si>
  <si>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</si>
  <si>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</si>
  <si>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</si>
  <si>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</si>
  <si>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</si>
  <si>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</si>
  <si>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</si>
  <si>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</si>
  <si>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</si>
  <si>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</si>
  <si>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</si>
  <si>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</si>
  <si>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</si>
  <si>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</si>
  <si>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</si>
  <si>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</si>
  <si>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</si>
  <si>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</si>
  <si>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</si>
  <si>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</si>
  <si>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</si>
  <si>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</si>
  <si>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</si>
  <si>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</si>
  <si>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</si>
  <si>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</si>
  <si>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</si>
  <si>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</si>
  <si>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</si>
  <si>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</si>
  <si>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</si>
  <si>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</si>
  <si>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</si>
  <si>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</si>
  <si>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</si>
  <si>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</si>
  <si>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</si>
  <si>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</si>
  <si>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</si>
  <si>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</si>
  <si>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</si>
  <si>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</si>
  <si>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</si>
  <si>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</si>
  <si>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</si>
  <si>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</si>
  <si>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</si>
  <si>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</si>
  <si>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</si>
  <si>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</si>
  <si>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</si>
  <si>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</si>
  <si>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</si>
  <si>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</si>
  <si>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</si>
  <si>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</si>
  <si>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</si>
  <si>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</si>
  <si>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</si>
  <si>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</si>
  <si>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</si>
  <si>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</si>
  <si>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</si>
  <si>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</si>
  <si>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</si>
  <si>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</si>
  <si>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</si>
  <si>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</si>
  <si>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</si>
  <si>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</si>
  <si>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</si>
  <si>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</si>
  <si>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</si>
  <si>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</si>
  <si>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</si>
  <si>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</si>
  <si>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</si>
  <si>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</si>
  <si>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</si>
  <si>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</si>
  <si>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</si>
  <si>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</si>
  <si>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</si>
  <si>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</si>
  <si>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</si>
  <si>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</si>
  <si>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</si>
  <si>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</si>
  <si>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</si>
  <si>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</si>
  <si>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</si>
  <si>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</si>
  <si>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</si>
  <si>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</si>
  <si>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</si>
  <si>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</si>
  <si>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</si>
  <si>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</si>
  <si>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</si>
  <si>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</si>
  <si>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</si>
  <si>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</si>
  <si>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</si>
  <si>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</si>
  <si>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</si>
  <si>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</si>
  <si>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</si>
  <si>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</si>
  <si>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</si>
  <si>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</si>
  <si>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</si>
  <si>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</si>
  <si>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</si>
  <si>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</si>
  <si>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</si>
  <si>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</si>
  <si>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</si>
  <si>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</si>
  <si>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</si>
  <si>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</si>
  <si>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</si>
  <si>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</si>
  <si>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</si>
  <si>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</si>
  <si>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</si>
  <si>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</si>
  <si>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</si>
  <si>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</si>
  <si>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</si>
  <si>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</si>
  <si>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</si>
  <si>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</si>
  <si>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</si>
  <si>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</si>
  <si>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</si>
  <si>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</si>
  <si>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</si>
  <si>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</si>
  <si>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</si>
  <si>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</si>
  <si>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</si>
  <si>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</si>
  <si>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</si>
  <si>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</si>
  <si>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</si>
  <si>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</si>
  <si>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</si>
  <si>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</si>
  <si>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</si>
  <si>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</si>
  <si>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</si>
  <si>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</si>
  <si>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</si>
  <si>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</si>
  <si>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</si>
  <si>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</si>
  <si>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</si>
  <si>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</si>
  <si>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</si>
  <si>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</si>
  <si>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</si>
  <si>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</si>
  <si>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</si>
  <si>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</si>
  <si>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</si>
  <si>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</si>
  <si>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</si>
  <si>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</si>
  <si>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</si>
  <si>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</si>
  <si>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</si>
  <si>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</si>
  <si>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</si>
  <si>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</si>
  <si>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</si>
  <si>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</si>
  <si>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</si>
  <si>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</si>
  <si>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</si>
  <si>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</si>
  <si>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</si>
  <si>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</si>
  <si>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</si>
  <si>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</si>
  <si>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</si>
  <si>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</si>
  <si>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</si>
  <si>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</si>
  <si>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</si>
  <si>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</si>
  <si>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</si>
  <si>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</si>
  <si>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</si>
  <si>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</si>
  <si>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</si>
  <si>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</si>
  <si>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</si>
  <si>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</si>
  <si>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</si>
  <si>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</si>
  <si>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</si>
  <si>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</si>
  <si>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</si>
  <si>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</si>
  <si>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</si>
  <si>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</si>
  <si>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</si>
  <si>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</si>
  <si>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</si>
  <si>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</si>
  <si>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</si>
  <si>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</si>
  <si>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</si>
  <si>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</si>
  <si>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</si>
  <si>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</si>
  <si>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</si>
  <si>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</si>
  <si>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</si>
  <si>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</si>
  <si>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</si>
  <si>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</si>
  <si>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</si>
  <si>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</si>
  <si>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</si>
  <si>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</si>
  <si>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</si>
  <si>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</si>
  <si>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</si>
  <si>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</si>
  <si>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</si>
  <si>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</si>
  <si>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</si>
  <si>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</si>
  <si>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</si>
  <si>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</si>
  <si>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</si>
  <si>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</si>
  <si>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</si>
  <si>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</si>
  <si>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</si>
  <si>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</si>
  <si>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</si>
  <si>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</si>
  <si>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</si>
  <si>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</si>
  <si>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</si>
  <si>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</si>
  <si>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</si>
  <si>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</si>
  <si>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</si>
  <si>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</si>
  <si>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</si>
  <si>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</si>
  <si>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</si>
  <si>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</si>
  <si>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</si>
  <si>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</si>
  <si>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</si>
  <si>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</si>
  <si>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</si>
  <si>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</si>
  <si>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</si>
  <si>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</si>
  <si>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</si>
  <si>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</si>
  <si>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</si>
  <si>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</si>
  <si>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</si>
  <si>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</si>
  <si>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</si>
  <si>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</si>
  <si>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</si>
  <si>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</si>
  <si>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</si>
  <si>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</si>
  <si>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</si>
  <si>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</si>
  <si>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</si>
  <si>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</si>
  <si>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</si>
  <si>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</si>
  <si>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</si>
  <si>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</si>
  <si>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</si>
  <si>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</si>
  <si>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</si>
  <si>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</si>
  <si>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</si>
  <si>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</si>
  <si>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</si>
  <si>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</si>
  <si>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</si>
  <si>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</si>
  <si>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</si>
  <si>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</si>
  <si>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</si>
  <si>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</si>
  <si>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</si>
  <si>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</si>
  <si>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</si>
  <si>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</si>
  <si>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</si>
  <si>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</si>
  <si>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</si>
  <si>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</si>
  <si>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</si>
  <si>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</si>
  <si>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</si>
  <si>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</si>
  <si>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</si>
  <si>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</si>
  <si>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</si>
  <si>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</si>
  <si>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</si>
  <si>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</si>
  <si>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</si>
  <si>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</si>
  <si>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</si>
  <si>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</si>
  <si>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</si>
  <si>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</si>
  <si>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</si>
  <si>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</si>
  <si>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</si>
  <si>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</si>
  <si>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</si>
  <si>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</si>
  <si>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</si>
  <si>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</si>
  <si>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</si>
  <si>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</si>
  <si>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</si>
  <si>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</si>
  <si>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</si>
  <si>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</si>
  <si>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</si>
  <si>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</si>
  <si>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</si>
  <si>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</si>
  <si>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</si>
  <si>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</si>
  <si>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</si>
  <si>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</si>
  <si>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</si>
  <si>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</si>
  <si>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</si>
  <si>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</si>
  <si>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</si>
  <si>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</si>
  <si>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</si>
  <si>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</si>
  <si>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</si>
  <si>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</si>
  <si>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</si>
  <si>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</si>
  <si>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</si>
  <si>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</si>
  <si>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</si>
  <si>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</si>
  <si>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</si>
  <si>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</si>
  <si>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</si>
  <si>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</si>
  <si>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</si>
  <si>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</si>
  <si>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</si>
  <si>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</si>
  <si>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</si>
  <si>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</si>
  <si>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</si>
  <si>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</si>
  <si>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</si>
  <si>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</si>
  <si>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</si>
  <si>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</si>
  <si>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</si>
  <si>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</si>
  <si>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</si>
  <si>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</si>
  <si>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</si>
  <si>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</si>
  <si>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</si>
  <si>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</si>
  <si>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</si>
  <si>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</si>
  <si>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</si>
  <si>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</si>
  <si>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</si>
  <si>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</si>
  <si>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</si>
  <si>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</si>
  <si>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</si>
  <si>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</si>
  <si>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</si>
  <si>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</si>
  <si>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</si>
  <si>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</si>
  <si>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</si>
  <si>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</si>
  <si>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</si>
  <si>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</si>
  <si>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</si>
  <si>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</si>
  <si>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</si>
  <si>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</si>
  <si>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</si>
  <si>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</si>
  <si>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</si>
  <si>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</si>
  <si>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</si>
  <si>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</si>
  <si>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</si>
  <si>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</si>
  <si>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</si>
  <si>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</si>
  <si>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</si>
  <si>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</si>
  <si>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</si>
  <si>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</si>
  <si>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</si>
  <si>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</si>
  <si>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</si>
  <si>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</si>
  <si>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</si>
  <si>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</si>
  <si>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</si>
  <si>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</si>
  <si>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</si>
  <si>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</si>
  <si>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</si>
  <si>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</si>
  <si>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</si>
  <si>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</si>
  <si>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</si>
  <si>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</si>
  <si>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</si>
  <si>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</si>
  <si>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</si>
  <si>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</si>
  <si>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</si>
  <si>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</si>
  <si>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</si>
  <si>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</si>
  <si>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</si>
  <si>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</si>
  <si>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</si>
  <si>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</si>
  <si>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</si>
  <si>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</si>
  <si>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</si>
  <si>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</si>
  <si>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</si>
  <si>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</si>
  <si>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</si>
  <si>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</si>
  <si>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</si>
  <si>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</si>
  <si>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</si>
  <si>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</si>
  <si>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</si>
  <si>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</si>
  <si>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</si>
  <si>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</si>
  <si>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</si>
  <si>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</si>
  <si>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</si>
  <si>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</si>
  <si>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</si>
  <si>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</si>
  <si>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</si>
  <si>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</si>
  <si>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</si>
  <si>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</si>
  <si>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</si>
  <si>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</si>
  <si>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</si>
  <si>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</si>
  <si>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</si>
  <si>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</si>
  <si>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</si>
  <si>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</si>
  <si>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</si>
  <si>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</si>
  <si>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</si>
  <si>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</si>
  <si>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</si>
  <si>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</si>
  <si>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</si>
  <si>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</si>
  <si>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</si>
  <si>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</si>
  <si>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</si>
  <si>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</si>
  <si>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</si>
  <si>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</si>
  <si>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</si>
  <si>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</si>
  <si>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</si>
  <si>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</si>
  <si>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</si>
  <si>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</si>
  <si>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</si>
  <si>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</si>
  <si>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</si>
  <si>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</si>
  <si>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</si>
  <si>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</si>
  <si>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</si>
  <si>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</si>
  <si>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</si>
  <si>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</si>
  <si>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</si>
  <si>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</si>
  <si>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</si>
  <si>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</si>
  <si>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</si>
  <si>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</si>
  <si>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</si>
  <si>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</si>
  <si>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</si>
  <si>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</si>
  <si>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</si>
  <si>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</si>
  <si>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</si>
  <si>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</si>
  <si>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</si>
  <si>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</si>
  <si>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</si>
  <si>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</si>
  <si>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</si>
  <si>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</si>
  <si>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</si>
  <si>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</si>
  <si>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</si>
  <si>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</si>
  <si>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</si>
  <si>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</si>
  <si>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</si>
  <si>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</si>
  <si>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</si>
  <si>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</si>
  <si>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</si>
  <si>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</si>
  <si>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</si>
  <si>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</si>
  <si>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</si>
  <si>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</si>
  <si>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</si>
  <si>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</si>
  <si>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</si>
  <si>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</si>
  <si>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</si>
  <si>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</si>
  <si>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</si>
  <si>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</si>
  <si>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</si>
  <si>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</si>
  <si>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</si>
  <si>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</si>
  <si>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</si>
  <si>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</si>
  <si>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</si>
  <si>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</si>
  <si>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</si>
  <si>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</si>
  <si>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</si>
  <si>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</si>
  <si>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</si>
  <si>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</si>
  <si>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</si>
  <si>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</si>
  <si>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</si>
  <si>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</si>
  <si>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</si>
  <si>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</si>
  <si>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</si>
  <si>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</si>
  <si>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</si>
  <si>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</si>
  <si>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</si>
  <si>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</si>
  <si>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</si>
  <si>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</si>
  <si>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</si>
  <si>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</si>
  <si>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</si>
  <si>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</si>
  <si>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</si>
  <si>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</si>
  <si>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</si>
  <si>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</si>
  <si>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</si>
  <si>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</si>
  <si>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</si>
  <si>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</si>
  <si>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</si>
  <si>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</si>
  <si>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</si>
  <si>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</si>
  <si>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</si>
  <si>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</si>
  <si>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</si>
  <si>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</si>
  <si>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</si>
  <si>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</si>
  <si>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</si>
  <si>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</si>
  <si>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</si>
  <si>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</si>
  <si>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</si>
  <si>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</si>
  <si>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</si>
  <si>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</si>
  <si>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</si>
  <si>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</si>
  <si>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</si>
  <si>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</si>
  <si>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</si>
  <si>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</si>
  <si>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</si>
  <si>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</si>
  <si>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</si>
  <si>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</si>
  <si>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</si>
  <si>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</si>
  <si>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</si>
  <si>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</si>
  <si>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</si>
  <si>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</si>
  <si>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</si>
  <si>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</si>
  <si>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</si>
  <si>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</si>
  <si>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</si>
  <si>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</si>
  <si>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</si>
  <si>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</si>
  <si>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</si>
  <si>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</si>
  <si>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</si>
  <si>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</si>
  <si>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</si>
  <si>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</si>
  <si>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</si>
  <si>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</si>
  <si>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</si>
  <si>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</si>
  <si>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</si>
  <si>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</si>
  <si>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</si>
  <si>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</si>
  <si>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</si>
  <si>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</si>
  <si>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</si>
  <si>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</si>
  <si>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</si>
  <si>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</si>
  <si>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</si>
  <si>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</si>
  <si>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</si>
  <si>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</si>
  <si>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</si>
  <si>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</si>
  <si>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</si>
  <si>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</si>
  <si>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</si>
  <si>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</si>
  <si>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</si>
  <si>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</si>
  <si>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</si>
  <si>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</si>
  <si>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</si>
  <si>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</si>
  <si>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</si>
  <si>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</si>
  <si>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</si>
  <si>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</si>
  <si>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</si>
  <si>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</si>
  <si>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</si>
  <si>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</si>
  <si>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</si>
  <si>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</si>
  <si>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</si>
  <si>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</si>
  <si>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</si>
  <si>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</si>
  <si>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</si>
  <si>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</si>
  <si>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</si>
  <si>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</si>
  <si>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</si>
  <si>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</si>
  <si>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</si>
  <si>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</si>
  <si>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</si>
  <si>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</si>
  <si>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</si>
  <si>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</si>
  <si>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</si>
  <si>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</si>
  <si>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</si>
  <si>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</si>
  <si>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</si>
  <si>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</si>
  <si>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</si>
  <si>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</si>
  <si>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</si>
  <si>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</si>
  <si>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</si>
  <si>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</si>
  <si>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</si>
  <si>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</si>
  <si>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</si>
  <si>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</si>
  <si>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</si>
  <si>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</si>
  <si>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</si>
  <si>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</si>
  <si>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</si>
  <si>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</si>
  <si>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</si>
  <si>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</si>
  <si>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</si>
  <si>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</si>
  <si>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</si>
  <si>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</si>
  <si>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</si>
  <si>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</si>
  <si>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</si>
  <si>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</si>
  <si>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</si>
  <si>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</si>
  <si>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</si>
  <si>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</si>
  <si>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</si>
  <si>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</si>
  <si>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</si>
  <si>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</si>
  <si>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</si>
  <si>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</si>
  <si>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</si>
  <si>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</si>
  <si>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</si>
  <si>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</si>
  <si>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</si>
  <si>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</si>
  <si>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</si>
  <si>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</si>
  <si>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</si>
  <si>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</si>
  <si>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</si>
  <si>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</si>
  <si>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</si>
  <si>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</si>
  <si>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</si>
  <si>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</si>
  <si>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</si>
  <si>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</si>
  <si>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</si>
  <si>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</si>
  <si>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</si>
  <si>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</si>
  <si>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</si>
  <si>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</si>
  <si>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</si>
  <si>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</si>
  <si>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</si>
  <si>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</si>
  <si>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</si>
  <si>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</si>
  <si>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</si>
  <si>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</si>
  <si>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</si>
  <si>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</si>
  <si>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</si>
  <si>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</si>
  <si>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</si>
  <si>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</si>
  <si>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</si>
  <si>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</si>
  <si>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</si>
  <si>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</si>
  <si>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</si>
  <si>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</si>
  <si>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</si>
  <si>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</si>
  <si>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</si>
  <si>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</si>
  <si>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</si>
  <si>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</si>
  <si>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</si>
  <si>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</si>
  <si>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</si>
  <si>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</si>
  <si>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</si>
  <si>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</si>
  <si>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</si>
  <si>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</si>
  <si>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</si>
  <si>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</si>
  <si>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</si>
  <si>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</si>
  <si>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</si>
  <si>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</si>
  <si>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</si>
  <si>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</si>
  <si>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</si>
  <si>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</si>
  <si>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</si>
  <si>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</si>
  <si>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</si>
  <si>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</si>
  <si>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</si>
  <si>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</si>
  <si>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</si>
  <si>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</si>
  <si>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</si>
  <si>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</si>
  <si>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</si>
  <si>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</si>
  <si>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</si>
  <si>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</si>
  <si>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</si>
  <si>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</si>
  <si>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</si>
  <si>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</si>
  <si>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</si>
  <si>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</si>
  <si>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</si>
  <si>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</si>
  <si>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</si>
  <si>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</si>
  <si>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</si>
  <si>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</si>
  <si>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</si>
  <si>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</si>
  <si>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</si>
  <si>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</si>
  <si>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</si>
  <si>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</si>
  <si>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</si>
  <si>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</si>
  <si>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</si>
  <si>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</si>
  <si>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</si>
  <si>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</si>
  <si>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</si>
  <si>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</si>
  <si>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</si>
  <si>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</si>
  <si>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</si>
  <si>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</si>
  <si>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</si>
  <si>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</si>
  <si>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</si>
  <si>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</si>
  <si>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</si>
  <si>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</si>
  <si>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</si>
  <si>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</si>
  <si>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</si>
  <si>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</si>
  <si>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</si>
  <si>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</si>
  <si>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</si>
  <si>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</si>
  <si>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</si>
  <si>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</si>
  <si>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</si>
  <si>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</si>
  <si>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</si>
  <si>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</si>
  <si>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</si>
  <si>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</si>
  <si>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</si>
  <si>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</si>
  <si>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</si>
  <si>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</si>
  <si>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</si>
  <si>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</si>
  <si>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</si>
  <si>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</si>
  <si>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</si>
  <si>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</si>
  <si>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</si>
  <si>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</si>
  <si>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</si>
  <si>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</si>
  <si>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</si>
  <si>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</si>
  <si>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</si>
  <si>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</si>
  <si>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</si>
  <si>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</si>
  <si>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</si>
  <si>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</si>
  <si>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</si>
  <si>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</si>
  <si>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</si>
  <si>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</si>
  <si>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</si>
  <si>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</si>
  <si>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</si>
  <si>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</si>
  <si>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</si>
  <si>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</si>
  <si>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</si>
  <si>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</si>
  <si>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</si>
  <si>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</si>
  <si>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</si>
  <si>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</si>
  <si>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</si>
  <si>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</si>
  <si>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</si>
  <si>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</si>
  <si>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</si>
  <si>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</si>
  <si>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</si>
  <si>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</si>
  <si>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</si>
  <si>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</si>
  <si>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</si>
  <si>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</si>
  <si>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</si>
  <si>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</si>
  <si>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</si>
  <si>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</si>
  <si>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</si>
  <si>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</si>
  <si>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</si>
  <si>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</si>
  <si>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</si>
  <si>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</si>
  <si>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</si>
  <si>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</si>
  <si>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</si>
  <si>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</si>
  <si>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</si>
  <si>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</si>
  <si>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</si>
  <si>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</si>
  <si>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</si>
  <si>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</si>
  <si>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</si>
  <si>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</si>
  <si>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</si>
  <si>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</si>
  <si>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</si>
  <si>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</si>
  <si>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</si>
  <si>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</si>
  <si>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</si>
  <si>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</si>
  <si>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</si>
  <si>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</si>
  <si>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</si>
  <si>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</si>
  <si>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</si>
  <si>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</si>
  <si>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</si>
  <si>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</si>
  <si>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</si>
  <si>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</si>
  <si>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</si>
  <si>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</si>
  <si>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</si>
  <si>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</si>
  <si>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</si>
  <si>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</si>
  <si>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</si>
  <si>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</si>
  <si>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</si>
  <si>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</si>
  <si>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</si>
  <si>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</si>
  <si>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</si>
  <si>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</si>
  <si>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</si>
  <si>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</si>
  <si>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</si>
  <si>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</si>
  <si>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</si>
  <si>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</si>
  <si>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</si>
  <si>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</si>
  <si>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</si>
  <si>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</si>
  <si>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</si>
  <si>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</si>
  <si>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</si>
  <si>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</si>
  <si>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</si>
  <si>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</si>
  <si>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</si>
  <si>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</si>
  <si>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</si>
  <si>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</si>
  <si>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</si>
  <si>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</si>
  <si>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</si>
  <si>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</si>
  <si>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</si>
  <si>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</si>
  <si>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</si>
  <si>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</si>
  <si>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</si>
  <si>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</si>
  <si>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</si>
  <si>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</si>
  <si>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</si>
  <si>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</si>
  <si>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</si>
  <si>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</si>
  <si>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</si>
  <si>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</si>
  <si>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</si>
  <si>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</si>
  <si>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</si>
  <si>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</si>
  <si>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</si>
  <si>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</si>
  <si>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</si>
  <si>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</si>
  <si>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</si>
  <si>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</si>
  <si>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</si>
  <si>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</si>
  <si>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</si>
  <si>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</si>
  <si>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</si>
  <si>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</si>
  <si>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</si>
  <si>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</si>
  <si>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</si>
  <si>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</si>
  <si>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</si>
  <si>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</si>
  <si>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</si>
  <si>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</si>
  <si>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</si>
  <si>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</si>
  <si>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</si>
  <si>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</si>
  <si>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</si>
  <si>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</si>
  <si>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</si>
  <si>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</si>
  <si>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</si>
  <si>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</si>
  <si>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</si>
  <si>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</si>
  <si>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</si>
  <si>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</si>
  <si>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</si>
  <si>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</si>
  <si>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</si>
  <si>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</si>
  <si>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</si>
  <si>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</si>
  <si>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</si>
  <si>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</si>
  <si>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</si>
  <si>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</si>
  <si>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</si>
  <si>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</si>
  <si>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</si>
  <si>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</si>
  <si>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</si>
  <si>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</si>
  <si>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</si>
  <si>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</si>
  <si>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</si>
  <si>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</si>
  <si>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</si>
  <si>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</si>
  <si>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</si>
  <si>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</si>
  <si>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</si>
  <si>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</si>
  <si>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</si>
  <si>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</si>
  <si>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</si>
  <si>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</si>
  <si>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</si>
  <si>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</si>
  <si>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</si>
  <si>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</si>
  <si>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</si>
  <si>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</si>
  <si>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</si>
  <si>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</si>
  <si>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</si>
  <si>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</si>
  <si>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</si>
  <si>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</si>
  <si>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</si>
  <si>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</si>
  <si>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</si>
  <si>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</si>
  <si>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</si>
  <si>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</si>
  <si>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</si>
  <si>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</si>
  <si>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</si>
  <si>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</si>
  <si>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</si>
  <si>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</si>
  <si>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</si>
  <si>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</si>
  <si>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</si>
  <si>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</si>
  <si>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</si>
  <si>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</si>
  <si>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</si>
  <si>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</si>
  <si>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</si>
  <si>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</si>
  <si>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</si>
  <si>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</si>
  <si>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</si>
  <si>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</si>
  <si>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</si>
  <si>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</si>
  <si>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</si>
  <si>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</si>
  <si>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</si>
  <si>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</si>
  <si>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</si>
  <si>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</si>
  <si>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</si>
  <si>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</si>
  <si>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</si>
  <si>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</si>
  <si>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</si>
  <si>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</si>
  <si>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</si>
  <si>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</si>
  <si>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</si>
  <si>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</si>
  <si>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</si>
  <si>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</si>
  <si>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</si>
  <si>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</si>
  <si>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</si>
  <si>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</si>
  <si>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</si>
  <si>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</si>
  <si>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</si>
  <si>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</si>
  <si>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</si>
  <si>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</si>
  <si>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</si>
  <si>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</si>
  <si>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</si>
  <si>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</si>
  <si>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</si>
  <si>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</si>
  <si>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</si>
  <si>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</si>
  <si>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</si>
  <si>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</si>
  <si>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</si>
  <si>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</si>
  <si>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</si>
  <si>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</si>
  <si>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</si>
  <si>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</si>
  <si>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</si>
  <si>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</si>
  <si>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</si>
  <si>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</si>
  <si>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</si>
  <si>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</si>
  <si>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</si>
  <si>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</si>
  <si>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</si>
  <si>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</si>
  <si>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</si>
  <si>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</si>
  <si>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</si>
  <si>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</si>
  <si>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</si>
  <si>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</si>
  <si>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</si>
  <si>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</si>
  <si>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</si>
  <si>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</si>
  <si>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</si>
  <si>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</si>
  <si>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</si>
  <si>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</si>
  <si>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</si>
  <si>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</si>
  <si>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</si>
  <si>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</si>
  <si>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</si>
  <si>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</si>
  <si>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</si>
  <si>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</si>
  <si>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</si>
  <si>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</si>
  <si>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</si>
  <si>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</si>
  <si>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</si>
  <si>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</si>
  <si>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</si>
  <si>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</si>
  <si>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</si>
  <si>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</si>
  <si>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</si>
  <si>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</si>
  <si>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</si>
  <si>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</si>
  <si>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</si>
  <si>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</si>
  <si>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</si>
  <si>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</si>
  <si>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</si>
  <si>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</si>
  <si>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</si>
  <si>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</si>
  <si>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</si>
  <si>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</si>
  <si>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</si>
  <si>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</si>
  <si>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</si>
  <si>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</si>
  <si>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</si>
  <si>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</si>
  <si>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</si>
  <si>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</si>
  <si>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</si>
  <si>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</si>
  <si>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</si>
  <si>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</si>
  <si>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</si>
  <si>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</si>
  <si>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</si>
  <si>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</si>
  <si>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</si>
  <si>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</si>
  <si>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</si>
  <si>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</si>
  <si>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</si>
  <si>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</si>
  <si>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</si>
  <si>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</si>
  <si>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</si>
  <si>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</si>
  <si>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</si>
  <si>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</si>
  <si>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</si>
  <si>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</si>
  <si>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</si>
  <si>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</si>
  <si>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</si>
  <si>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</si>
  <si>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</si>
  <si>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</si>
  <si>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</si>
  <si>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</si>
  <si>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</si>
  <si>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</si>
  <si>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</si>
  <si>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</si>
  <si>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</si>
  <si>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</si>
  <si>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</si>
  <si>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</si>
  <si>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</si>
  <si>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</si>
  <si>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</si>
  <si>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</si>
  <si>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</si>
  <si>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</si>
  <si>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</si>
  <si>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</si>
  <si>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</si>
  <si>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</si>
  <si>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</si>
  <si>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</si>
  <si>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</si>
  <si>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</si>
  <si>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</si>
  <si>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</si>
  <si>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</si>
  <si>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</si>
  <si>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</si>
  <si>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</si>
  <si>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</si>
  <si>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</si>
  <si>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</si>
  <si>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</si>
  <si>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</si>
  <si>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</si>
  <si>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</si>
  <si>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</si>
  <si>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</si>
  <si>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</si>
  <si>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</si>
  <si>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</si>
  <si>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</si>
  <si>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</si>
  <si>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</si>
  <si>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</si>
  <si>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</si>
  <si>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</si>
  <si>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</si>
  <si>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</si>
  <si>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</si>
  <si>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</si>
  <si>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</si>
  <si>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</si>
  <si>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</si>
  <si>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</si>
  <si>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</si>
  <si>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</si>
  <si>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</si>
  <si>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</si>
  <si>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</si>
  <si>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</si>
  <si>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</si>
  <si>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</si>
  <si>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</si>
  <si>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</si>
  <si>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</si>
  <si>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</si>
  <si>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</si>
  <si>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</si>
  <si>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</si>
  <si>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</si>
  <si>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</si>
  <si>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</si>
  <si>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</si>
  <si>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</si>
  <si>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</si>
  <si>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</si>
  <si>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</si>
  <si>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</si>
  <si>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</si>
  <si>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</si>
  <si>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</si>
  <si>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</si>
  <si>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</si>
  <si>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</si>
  <si>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</si>
  <si>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</si>
  <si>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</si>
  <si>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</si>
  <si>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</si>
  <si>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</si>
  <si>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</si>
  <si>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</si>
  <si>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</si>
  <si>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</si>
  <si>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</si>
  <si>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</si>
  <si>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</si>
  <si>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</si>
  <si>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</si>
  <si>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</si>
  <si>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</si>
  <si>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</si>
  <si>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</si>
  <si>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</si>
  <si>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</si>
  <si>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</si>
  <si>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</si>
  <si>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</si>
  <si>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</si>
  <si>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</si>
  <si>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</si>
  <si>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</si>
  <si>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</si>
  <si>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</si>
  <si>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</si>
  <si>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</si>
  <si>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</si>
  <si>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</si>
  <si>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</si>
  <si>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</si>
  <si>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</si>
  <si>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</si>
  <si>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</si>
  <si>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</si>
  <si>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</si>
  <si>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</si>
  <si>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</si>
  <si>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</si>
  <si>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</si>
  <si>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</si>
  <si>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</si>
  <si>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</si>
  <si>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</si>
  <si>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</si>
  <si>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</si>
  <si>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</si>
  <si>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</si>
  <si>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</si>
  <si>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</si>
  <si>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</si>
  <si>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</si>
  <si>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</si>
  <si>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</si>
  <si>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</si>
  <si>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</si>
  <si>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</si>
  <si>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</si>
  <si>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</si>
  <si>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</si>
  <si>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</si>
  <si>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</si>
  <si>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</si>
  <si>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</si>
  <si>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</si>
  <si>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</si>
  <si>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</si>
  <si>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</si>
  <si>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</si>
  <si>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</si>
  <si>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</si>
  <si>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</si>
  <si>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</si>
  <si>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</si>
  <si>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</si>
  <si>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</si>
  <si>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</si>
  <si>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</si>
  <si>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</si>
  <si>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</si>
  <si>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</si>
  <si>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</si>
  <si>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</si>
  <si>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</si>
  <si>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</si>
  <si>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</si>
  <si>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</si>
  <si>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</si>
  <si>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</si>
  <si>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</si>
  <si>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</si>
  <si>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</si>
  <si>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</si>
  <si>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</si>
  <si>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</si>
  <si>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</si>
  <si>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</si>
  <si>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</si>
  <si>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</si>
  <si>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</si>
  <si>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</si>
  <si>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</si>
  <si>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</si>
  <si>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</si>
  <si>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</si>
  <si>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</si>
  <si>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</si>
  <si>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</si>
  <si>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</si>
  <si>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</si>
  <si>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</si>
  <si>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</si>
  <si>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</si>
  <si>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</si>
  <si>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</si>
  <si>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</si>
  <si>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</si>
  <si>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</si>
  <si>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</si>
  <si>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</si>
  <si>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</si>
  <si>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</si>
  <si>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</si>
  <si>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</si>
  <si>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</si>
  <si>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</si>
  <si>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</si>
  <si>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</si>
  <si>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</si>
  <si>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</si>
  <si>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</si>
  <si>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</si>
  <si>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</si>
  <si>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</si>
  <si>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</si>
  <si>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</si>
  <si>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</si>
  <si>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</si>
  <si>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</si>
  <si>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</si>
  <si>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</si>
  <si>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</si>
  <si>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</si>
  <si>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</si>
  <si>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</si>
  <si>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</si>
  <si>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</si>
  <si>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</si>
  <si>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</si>
  <si>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</si>
  <si>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</si>
  <si>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</si>
  <si>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</si>
  <si>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</si>
  <si>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</si>
  <si>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</si>
  <si>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</si>
  <si>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</si>
  <si>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</si>
  <si>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</si>
  <si>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</si>
  <si>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</si>
  <si>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</si>
  <si>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</si>
  <si>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</si>
  <si>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</si>
  <si>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</si>
  <si>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</si>
  <si>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</si>
  <si>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</si>
  <si>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</si>
  <si>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</si>
  <si>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</si>
  <si>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</si>
  <si>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</si>
  <si>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</si>
  <si>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</si>
  <si>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</si>
  <si>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</si>
  <si>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</si>
  <si>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</si>
  <si>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</si>
  <si>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</si>
  <si>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</si>
  <si>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</si>
  <si>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</si>
  <si>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</si>
  <si>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</si>
  <si>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</si>
  <si>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</si>
  <si>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</si>
  <si>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</si>
  <si>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</si>
  <si>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</si>
  <si>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</si>
  <si>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</si>
  <si>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</si>
  <si>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</si>
  <si>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</si>
  <si>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</si>
  <si>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</si>
  <si>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</si>
  <si>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</si>
  <si>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</si>
  <si>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</si>
  <si>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</si>
  <si>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</si>
  <si>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</si>
  <si>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</si>
  <si>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</si>
  <si>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</si>
  <si>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</si>
  <si>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</si>
  <si>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</si>
  <si>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</si>
  <si>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</si>
  <si>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</si>
  <si>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</si>
  <si>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</si>
  <si>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</si>
  <si>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</si>
  <si>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</si>
  <si>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</si>
  <si>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</si>
  <si>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</si>
  <si>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</si>
  <si>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</si>
  <si>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</si>
  <si>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</si>
  <si>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</si>
  <si>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</si>
  <si>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</si>
  <si>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</si>
  <si>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</si>
  <si>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</si>
  <si>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</si>
  <si>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</si>
  <si>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</si>
  <si>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</si>
  <si>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</si>
  <si>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</si>
  <si>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</si>
  <si>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</si>
  <si>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</si>
  <si>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</si>
  <si>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</si>
  <si>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</si>
  <si>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</si>
  <si>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</si>
  <si>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</si>
  <si>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</si>
  <si>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</si>
  <si>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</si>
  <si>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</si>
  <si>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</si>
  <si>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</si>
  <si>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</si>
  <si>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</si>
  <si>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</si>
  <si>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</si>
  <si>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</si>
  <si>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</si>
  <si>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</si>
  <si>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</si>
  <si>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</si>
  <si>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</si>
  <si>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</si>
  <si>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</si>
  <si>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</si>
  <si>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</si>
  <si>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</si>
  <si>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</si>
  <si>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</si>
  <si>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</si>
  <si>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</si>
  <si>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</si>
  <si>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</si>
  <si>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</si>
  <si>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</si>
  <si>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</si>
  <si>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</si>
  <si>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</si>
  <si>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</si>
  <si>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</si>
  <si>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</si>
  <si>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</si>
  <si>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</si>
  <si>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</si>
  <si>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</si>
  <si>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</si>
  <si>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</si>
  <si>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</si>
  <si>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</si>
  <si>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</si>
  <si>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</si>
  <si>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</si>
  <si>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</si>
  <si>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</si>
  <si>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</si>
  <si>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</si>
  <si>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</si>
  <si>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</si>
  <si>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</si>
  <si>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</si>
  <si>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</si>
  <si>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</si>
  <si>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</si>
  <si>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</si>
  <si>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</si>
  <si>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</si>
  <si>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</si>
  <si>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</si>
  <si>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</si>
  <si>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</si>
  <si>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</si>
  <si>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</si>
  <si>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</si>
  <si>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</si>
  <si>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</si>
  <si>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</si>
  <si>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</si>
  <si>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</si>
  <si>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</si>
  <si>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</si>
  <si>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</si>
  <si>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</si>
  <si>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</si>
  <si>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</si>
  <si>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</si>
  <si>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</si>
  <si>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</si>
  <si>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</si>
  <si>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</si>
  <si>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</si>
  <si>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</si>
  <si>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</si>
  <si>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</si>
  <si>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</si>
  <si>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</si>
  <si>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</si>
  <si>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</si>
  <si>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</si>
  <si>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</si>
  <si>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</si>
  <si>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</si>
  <si>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</si>
  <si>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</si>
  <si>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</si>
  <si>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</si>
  <si>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</si>
  <si>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</si>
  <si>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</si>
  <si>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</si>
  <si>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</si>
  <si>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</si>
  <si>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</si>
  <si>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</si>
  <si>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</si>
  <si>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</si>
  <si>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</si>
  <si>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</si>
  <si>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</si>
  <si>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</si>
  <si>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</si>
  <si>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</si>
  <si>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</si>
  <si>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</si>
  <si>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</si>
  <si>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</si>
  <si>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</si>
  <si>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</si>
  <si>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</si>
  <si>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</si>
  <si>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</si>
  <si>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</si>
  <si>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</si>
  <si>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</si>
  <si>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</si>
  <si>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</si>
  <si>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</si>
  <si>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</si>
  <si>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</si>
  <si>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</si>
  <si>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</si>
  <si>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</si>
  <si>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</si>
  <si>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</si>
  <si>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</si>
  <si>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</si>
  <si>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</si>
  <si>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</si>
  <si>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</si>
  <si>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</si>
  <si>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</si>
  <si>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</si>
  <si>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</si>
  <si>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</si>
  <si>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</si>
  <si>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</si>
  <si>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</si>
  <si>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</si>
  <si>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</si>
  <si>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</si>
  <si>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</si>
  <si>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</si>
  <si>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</si>
  <si>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</si>
  <si>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</si>
  <si>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</si>
  <si>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</si>
  <si>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</si>
  <si>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</si>
  <si>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</si>
  <si>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</si>
  <si>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</si>
  <si>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</si>
  <si>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</si>
  <si>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</si>
  <si>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</si>
  <si>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</si>
  <si>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</si>
  <si>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</si>
  <si>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</si>
  <si>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</si>
  <si>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</si>
  <si>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</si>
  <si>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</si>
  <si>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</si>
  <si>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</si>
  <si>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</si>
  <si>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</si>
  <si>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</si>
  <si>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</si>
  <si>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</si>
  <si>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</si>
  <si>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</si>
  <si>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</si>
  <si>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</si>
  <si>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</si>
  <si>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</si>
  <si>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</si>
  <si>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</si>
  <si>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</si>
  <si>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</si>
  <si>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</si>
  <si>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</si>
  <si>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</si>
  <si>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</si>
  <si>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</si>
  <si>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</si>
  <si>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</si>
  <si>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</si>
  <si>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</si>
  <si>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</si>
  <si>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</si>
  <si>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</si>
  <si>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</si>
  <si>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</si>
  <si>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</si>
  <si>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</si>
  <si>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</si>
  <si>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</si>
  <si>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</si>
  <si>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</si>
  <si>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</si>
  <si>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</si>
  <si>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</si>
  <si>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</si>
  <si>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</si>
  <si>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</si>
  <si>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</si>
  <si>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</si>
  <si>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</si>
  <si>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</si>
  <si>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</si>
  <si>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</si>
  <si>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</si>
  <si>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</si>
  <si>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</si>
  <si>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</si>
  <si>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</si>
  <si>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</si>
  <si>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</si>
  <si>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</si>
  <si>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</si>
  <si>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</si>
  <si>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</si>
  <si>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</si>
  <si>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</si>
  <si>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</si>
  <si>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</si>
  <si>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</si>
  <si>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</si>
  <si>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</si>
  <si>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</si>
  <si>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</si>
  <si>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</si>
  <si>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</si>
  <si>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</si>
  <si>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</si>
  <si>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</si>
  <si>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</si>
  <si>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</si>
  <si>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</si>
  <si>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</si>
  <si>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</si>
  <si>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</si>
  <si>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</si>
  <si>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</si>
  <si>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</si>
  <si>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</si>
  <si>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</si>
  <si>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</si>
  <si>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</si>
  <si>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</si>
  <si>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</si>
  <si>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</si>
  <si>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</si>
  <si>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</si>
  <si>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</si>
  <si>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</si>
  <si>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</si>
  <si>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</si>
  <si>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</si>
  <si>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</si>
  <si>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</si>
  <si>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</si>
  <si>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</si>
  <si>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</si>
  <si>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</si>
  <si>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</si>
  <si>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</si>
  <si>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</si>
  <si>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</si>
  <si>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</si>
  <si>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</si>
  <si>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</si>
  <si>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</si>
  <si>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</si>
  <si>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</si>
  <si>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</si>
  <si>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</si>
  <si>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</si>
  <si>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</si>
  <si>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</si>
  <si>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</si>
  <si>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</si>
  <si>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</si>
  <si>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</si>
  <si>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</si>
  <si>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</si>
  <si>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</si>
  <si>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</si>
  <si>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</si>
  <si>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</si>
  <si>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</si>
  <si>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</si>
  <si>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</si>
  <si>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</si>
  <si>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</si>
  <si>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</si>
  <si>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</si>
  <si>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</si>
  <si>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</si>
  <si>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</si>
  <si>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</si>
  <si>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</si>
  <si>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</si>
  <si>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</si>
  <si>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</si>
  <si>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</si>
  <si>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</si>
  <si>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</si>
  <si>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</si>
  <si>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</si>
  <si>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</si>
  <si>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</si>
  <si>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</si>
  <si>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</si>
  <si>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</si>
  <si>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</si>
  <si>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</si>
  <si>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</si>
  <si>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</si>
  <si>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</si>
  <si>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</si>
  <si>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</si>
  <si>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</si>
  <si>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</si>
  <si>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</si>
  <si>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</si>
  <si>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</si>
  <si>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</si>
  <si>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</si>
  <si>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</si>
  <si>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</si>
  <si>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</si>
  <si>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</si>
  <si>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</si>
  <si>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</si>
  <si>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</si>
  <si>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</si>
  <si>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</si>
  <si>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</si>
  <si>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</si>
  <si>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</si>
  <si>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</si>
  <si>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</si>
  <si>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</si>
  <si>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</si>
  <si>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</si>
  <si>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</si>
  <si>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</si>
  <si>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</si>
  <si>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</si>
  <si>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</si>
  <si>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</si>
  <si>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</si>
  <si>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</si>
  <si>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</si>
  <si>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</si>
  <si>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</si>
  <si>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</si>
  <si>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</si>
  <si>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</si>
  <si>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</si>
  <si>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</si>
  <si>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</si>
  <si>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</si>
  <si>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</si>
  <si>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</si>
  <si>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</si>
  <si>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</si>
  <si>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</si>
  <si>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</si>
  <si>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</si>
  <si>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</si>
  <si>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</si>
  <si>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</si>
  <si>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</si>
  <si>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</si>
  <si>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</si>
  <si>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</si>
  <si>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</si>
  <si>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</si>
  <si>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</si>
  <si>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</si>
  <si>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</si>
  <si>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</si>
  <si>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</si>
  <si>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</si>
  <si>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</si>
  <si>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</si>
  <si>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</si>
  <si>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</si>
  <si>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</si>
  <si>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</si>
  <si>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</si>
  <si>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</si>
  <si>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</si>
  <si>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</si>
  <si>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</si>
  <si>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</si>
  <si>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</si>
  <si>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</si>
  <si>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</si>
  <si>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</si>
  <si>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</si>
  <si>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</si>
  <si>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</si>
  <si>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</si>
  <si>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</si>
  <si>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</si>
  <si>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</si>
  <si>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</si>
  <si>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</si>
  <si>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</si>
  <si>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</si>
  <si>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</si>
  <si>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</si>
  <si>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</si>
  <si>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</si>
  <si>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</si>
  <si>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</si>
  <si>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</si>
  <si>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</si>
  <si>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</si>
  <si>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</si>
  <si>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</si>
  <si>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</si>
  <si>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</si>
  <si>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</si>
  <si>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</si>
  <si>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</si>
  <si>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</si>
  <si>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</si>
  <si>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</si>
  <si>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</si>
  <si>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</si>
  <si>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</si>
  <si>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</si>
  <si>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</si>
  <si>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</si>
  <si>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</si>
  <si>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</si>
  <si>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</si>
  <si>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</si>
  <si>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</si>
  <si>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</si>
  <si>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</si>
  <si>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</si>
  <si>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</si>
  <si>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</si>
  <si>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</si>
  <si>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</si>
  <si>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</si>
  <si>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</si>
  <si>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</si>
  <si>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</si>
  <si>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</si>
  <si>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</si>
  <si>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</si>
  <si>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</si>
  <si>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</si>
  <si>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</si>
  <si>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</si>
  <si>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</si>
  <si>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</si>
  <si>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</si>
  <si>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</si>
  <si>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</si>
  <si>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</si>
  <si>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</si>
  <si>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</si>
  <si>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</si>
  <si>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</si>
  <si>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</si>
  <si>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</si>
  <si>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</si>
  <si>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</si>
  <si>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</si>
  <si>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</si>
  <si>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</si>
  <si>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</si>
  <si>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</si>
  <si>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</si>
  <si>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</si>
  <si>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</si>
  <si>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</si>
  <si>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</si>
  <si>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</si>
  <si>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</si>
  <si>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</si>
  <si>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</si>
  <si>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</si>
  <si>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</si>
  <si>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</si>
  <si>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</si>
  <si>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</si>
  <si>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</si>
  <si>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</si>
  <si>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</si>
  <si>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</si>
  <si>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</si>
  <si>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</si>
  <si>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</si>
  <si>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</si>
  <si>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</si>
  <si>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</si>
  <si>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</si>
  <si>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</si>
  <si>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</si>
  <si>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</si>
  <si>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</si>
  <si>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</si>
  <si>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</si>
  <si>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</si>
  <si>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</si>
  <si>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</si>
  <si>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</si>
  <si>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</si>
  <si>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</si>
  <si>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</si>
  <si>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</si>
  <si>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</si>
  <si>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</si>
  <si>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</si>
  <si>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</si>
  <si>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</si>
  <si>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</si>
  <si>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</si>
  <si>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</si>
  <si>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</si>
  <si>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</si>
  <si>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</si>
  <si>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</si>
  <si>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</si>
  <si>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</si>
  <si>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</si>
  <si>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</si>
  <si>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</si>
  <si>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</si>
  <si>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</si>
  <si>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</si>
  <si>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</si>
  <si>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</si>
  <si>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</si>
  <si>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</si>
  <si>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</si>
  <si>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</si>
  <si>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</si>
  <si>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</si>
  <si>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</si>
  <si>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</si>
  <si>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</si>
  <si>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</si>
  <si>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</si>
  <si>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</si>
  <si>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</si>
  <si>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</si>
  <si>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</si>
  <si>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</si>
  <si>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</si>
  <si>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</si>
  <si>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</si>
  <si>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</si>
  <si>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</si>
  <si>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</si>
  <si>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</si>
  <si>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</si>
  <si>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</si>
  <si>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</si>
  <si>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</si>
  <si>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</si>
  <si>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</si>
  <si>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</si>
  <si>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</si>
  <si>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</si>
  <si>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</si>
  <si>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</si>
  <si>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</si>
  <si>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</si>
  <si>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</si>
  <si>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</si>
  <si>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</si>
  <si>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</si>
  <si>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</si>
  <si>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</si>
  <si>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</si>
  <si>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</si>
  <si>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</si>
  <si>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</si>
  <si>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</si>
  <si>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</si>
  <si>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</si>
  <si>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</si>
  <si>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</si>
  <si>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</si>
  <si>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</si>
  <si>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</si>
  <si>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</si>
  <si>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</si>
  <si>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</si>
  <si>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</si>
  <si>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</si>
  <si>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</si>
  <si>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</si>
  <si>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</si>
  <si>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</si>
  <si>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</si>
  <si>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</si>
  <si>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</si>
  <si>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</si>
  <si>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</si>
  <si>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</si>
  <si>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</si>
  <si>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</si>
  <si>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</si>
  <si>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</si>
  <si>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</si>
  <si>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</si>
  <si>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</si>
  <si>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</si>
  <si>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</si>
  <si>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</si>
  <si>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</si>
  <si>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</si>
  <si>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</si>
  <si>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</si>
  <si>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</si>
  <si>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</si>
  <si>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</si>
  <si>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</si>
  <si>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</si>
  <si>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</si>
  <si>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</si>
  <si>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</si>
  <si>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</si>
  <si>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</si>
  <si>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</si>
  <si>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</si>
  <si>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</si>
  <si>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</si>
  <si>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</si>
  <si>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</si>
  <si>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</si>
  <si>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</si>
  <si>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</si>
  <si>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</si>
  <si>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</si>
  <si>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</si>
  <si>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</si>
  <si>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</si>
  <si>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</si>
  <si>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</si>
  <si>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</si>
  <si>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</si>
  <si>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</si>
  <si>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</si>
  <si>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</si>
  <si>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</si>
  <si>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</si>
  <si>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</si>
  <si>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</si>
  <si>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</si>
  <si>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</si>
  <si>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</si>
  <si>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</si>
  <si>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</si>
  <si>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</si>
  <si>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</si>
  <si>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</si>
  <si>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</si>
  <si>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</si>
  <si>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</si>
  <si>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</si>
  <si>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</si>
  <si>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</si>
  <si>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</si>
  <si>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</si>
  <si>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</si>
  <si>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</si>
  <si>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</si>
  <si>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</si>
  <si>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</si>
  <si>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</si>
  <si>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</si>
  <si>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</si>
  <si>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</si>
  <si>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</si>
  <si>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</si>
  <si>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</si>
  <si>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</si>
  <si>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</si>
  <si>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</si>
  <si>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</si>
  <si>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</si>
  <si>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</si>
  <si>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</si>
  <si>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</si>
  <si>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</si>
  <si>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</si>
  <si>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</si>
  <si>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</si>
  <si>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</si>
  <si>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</si>
  <si>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</si>
  <si>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</si>
  <si>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</si>
  <si>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</si>
  <si>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</si>
  <si>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</si>
  <si>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</si>
  <si>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</si>
  <si>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</si>
  <si>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</si>
  <si>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</si>
  <si>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</si>
  <si>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</si>
  <si>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</si>
  <si>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</si>
  <si>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</si>
  <si>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</si>
  <si>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</si>
  <si>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</si>
  <si>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</si>
  <si>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</si>
  <si>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</si>
  <si>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</si>
  <si>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</si>
  <si>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</si>
  <si>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</si>
  <si>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</si>
  <si>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</si>
  <si>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</si>
  <si>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</si>
  <si>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</si>
  <si>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</si>
  <si>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</si>
  <si>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</si>
  <si>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</si>
  <si>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</si>
  <si>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</si>
  <si>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</si>
  <si>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</si>
  <si>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</si>
  <si>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</si>
  <si>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</si>
  <si>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</si>
  <si>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</si>
  <si>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</si>
  <si>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</si>
  <si>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</si>
  <si>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</si>
  <si>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</si>
  <si>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</si>
  <si>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</si>
  <si>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</si>
  <si>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</si>
  <si>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</si>
  <si>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</si>
  <si>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</si>
  <si>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</si>
  <si>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</si>
  <si>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</si>
  <si>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</si>
  <si>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</si>
  <si>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</si>
  <si>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</si>
  <si>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</si>
  <si>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</si>
  <si>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</si>
  <si>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</si>
  <si>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</si>
  <si>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</si>
  <si>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</si>
  <si>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</si>
  <si>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</si>
  <si>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</si>
  <si>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</si>
  <si>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</si>
  <si>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</si>
  <si>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</si>
  <si>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</si>
  <si>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</si>
  <si>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</si>
  <si>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</si>
  <si>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</si>
  <si>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</si>
  <si>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</si>
  <si>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</si>
  <si>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</si>
  <si>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</si>
  <si>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</si>
  <si>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</si>
  <si>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</si>
  <si>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</si>
  <si>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</si>
  <si>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</si>
  <si>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</si>
  <si>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</si>
  <si>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</si>
  <si>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</si>
  <si>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</si>
  <si>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</si>
  <si>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</si>
  <si>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</si>
  <si>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</si>
  <si>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</si>
  <si>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</si>
  <si>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</si>
  <si>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</si>
  <si>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</si>
  <si>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</si>
  <si>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</si>
  <si>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</si>
  <si>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</si>
  <si>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</si>
  <si>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</si>
  <si>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</si>
  <si>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</si>
  <si>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</si>
  <si>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</si>
  <si>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</si>
  <si>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</si>
  <si>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</si>
  <si>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</si>
  <si>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</si>
  <si>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</si>
  <si>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</si>
  <si>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</si>
  <si>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</si>
  <si>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</si>
  <si>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</si>
  <si>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</si>
  <si>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</si>
  <si>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</si>
  <si>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</si>
  <si>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</si>
  <si>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</si>
  <si>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</si>
  <si>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</si>
  <si>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</si>
  <si>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</si>
  <si>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</si>
  <si>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</si>
  <si>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</si>
  <si>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</si>
  <si>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</si>
  <si>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</si>
  <si>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</si>
  <si>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</si>
  <si>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</si>
  <si>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</si>
  <si>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</si>
  <si>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</si>
  <si>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</si>
  <si>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</si>
  <si>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</si>
  <si>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</si>
  <si>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</si>
  <si>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</si>
  <si>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</si>
  <si>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</si>
  <si>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</si>
  <si>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</si>
  <si>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</si>
  <si>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</si>
  <si>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</si>
  <si>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</si>
  <si>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</si>
  <si>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</si>
  <si>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</si>
  <si>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</si>
  <si>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</si>
  <si>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</si>
  <si>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</si>
  <si>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</si>
  <si>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</si>
  <si>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</si>
  <si>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</si>
  <si>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</si>
  <si>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</si>
  <si>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</si>
  <si>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</si>
  <si>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</si>
  <si>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</si>
  <si>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</si>
  <si>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</si>
  <si>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</si>
  <si>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</si>
  <si>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</si>
  <si>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</si>
  <si>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</si>
  <si>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</si>
  <si>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</si>
  <si>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</si>
  <si>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</si>
  <si>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</si>
  <si>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</si>
  <si>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</si>
  <si>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</si>
  <si>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</si>
  <si>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</si>
  <si>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</si>
  <si>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</si>
  <si>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</si>
  <si>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</si>
  <si>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</si>
  <si>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</si>
  <si>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</si>
  <si>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</si>
  <si>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</si>
  <si>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</si>
  <si>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</si>
  <si>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</si>
  <si>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</si>
  <si>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</si>
  <si>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</si>
  <si>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</si>
  <si>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</si>
  <si>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</si>
  <si>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</si>
  <si>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</si>
  <si>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</si>
  <si>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</si>
  <si>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</si>
  <si>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</si>
  <si>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</si>
  <si>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</si>
  <si>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</si>
  <si>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</si>
  <si>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</si>
  <si>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</si>
  <si>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</si>
  <si>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</si>
  <si>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</si>
  <si>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</si>
  <si>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</si>
  <si>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</si>
  <si>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</si>
  <si>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</si>
  <si>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</si>
  <si>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</si>
  <si>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</si>
  <si>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</si>
  <si>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</si>
  <si>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</si>
  <si>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</si>
  <si>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</si>
  <si>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</si>
  <si>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</si>
  <si>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</si>
  <si>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</si>
  <si>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</si>
  <si>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</si>
  <si>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</si>
  <si>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</si>
  <si>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</si>
  <si>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</si>
  <si>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</si>
  <si>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</si>
  <si>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</si>
  <si>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</si>
  <si>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</si>
  <si>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</si>
  <si>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</si>
  <si>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</si>
  <si>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</si>
  <si>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</si>
  <si>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</si>
  <si>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</si>
  <si>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</si>
  <si>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</si>
  <si>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</si>
  <si>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</si>
  <si>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</si>
  <si>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</si>
  <si>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</si>
  <si>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</si>
  <si>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</si>
  <si>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</si>
  <si>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</si>
  <si>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</si>
  <si>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</si>
  <si>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</si>
  <si>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</si>
  <si>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</si>
  <si>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</si>
  <si>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</si>
  <si>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</si>
  <si>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</si>
  <si>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</si>
  <si>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</si>
  <si>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</si>
  <si>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</si>
  <si>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</si>
  <si>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</si>
  <si>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</si>
  <si>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</si>
  <si>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</si>
  <si>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</si>
  <si>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</si>
  <si>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</si>
  <si>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</si>
  <si>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</si>
  <si>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</si>
  <si>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</si>
  <si>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</si>
  <si>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</si>
  <si>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</si>
  <si>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</si>
  <si>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</si>
  <si>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</si>
  <si>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</si>
  <si>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</si>
  <si>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</si>
  <si>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</si>
  <si>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</si>
  <si>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</si>
  <si>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</si>
  <si>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</si>
  <si>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</si>
  <si>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</si>
  <si>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</si>
  <si>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</si>
  <si>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</si>
  <si>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</si>
  <si>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</si>
  <si>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</si>
  <si>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</si>
  <si>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</si>
  <si>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</si>
  <si>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</si>
  <si>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</si>
  <si>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</si>
  <si>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</si>
  <si>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</si>
  <si>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</si>
  <si>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</si>
  <si>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</si>
  <si>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</si>
  <si>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</si>
  <si>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</si>
  <si>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</si>
  <si>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</si>
  <si>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</si>
  <si>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</si>
  <si>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</si>
  <si>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</si>
  <si>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</si>
  <si>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</si>
  <si>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</si>
  <si>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</si>
  <si>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</si>
  <si>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</si>
  <si>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</si>
  <si>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</si>
  <si>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</si>
  <si>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</si>
  <si>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</si>
  <si>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</si>
  <si>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</si>
  <si>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</si>
  <si>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</si>
  <si>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</si>
  <si>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</si>
  <si>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</si>
  <si>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</si>
  <si>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</si>
  <si>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</si>
  <si>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</si>
  <si>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</si>
  <si>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</si>
  <si>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</si>
  <si>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</si>
  <si>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</si>
  <si>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</si>
  <si>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</si>
  <si>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</si>
  <si>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</si>
  <si>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</si>
  <si>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</si>
  <si>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</si>
  <si>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</si>
  <si>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</si>
  <si>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</si>
  <si>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</si>
  <si>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</si>
  <si>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</si>
  <si>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</si>
  <si>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</si>
  <si>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</si>
  <si>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</si>
  <si>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</si>
  <si>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</si>
  <si>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</si>
  <si>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</si>
  <si>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</si>
  <si>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</si>
  <si>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</si>
  <si>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</si>
  <si>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</si>
  <si>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</si>
  <si>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</si>
  <si>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</si>
  <si>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</si>
  <si>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</si>
  <si>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</si>
  <si>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</si>
  <si>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</si>
  <si>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</si>
  <si>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</si>
  <si>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</si>
  <si>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</si>
  <si>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</si>
  <si>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</si>
  <si>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</si>
  <si>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</si>
  <si>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</si>
  <si>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</si>
  <si>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</si>
  <si>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</si>
  <si>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</si>
  <si>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</si>
  <si>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</si>
  <si>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</si>
  <si>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</si>
  <si>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</si>
  <si>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</si>
  <si>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</si>
  <si>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</si>
  <si>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</si>
  <si>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</si>
  <si>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</si>
  <si>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</si>
  <si>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</si>
  <si>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</si>
  <si>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</si>
  <si>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</si>
  <si>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</si>
  <si>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</si>
  <si>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</si>
  <si>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</si>
  <si>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</si>
  <si>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</si>
  <si>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</si>
  <si>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</si>
  <si>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</si>
  <si>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</si>
  <si>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</si>
  <si>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</si>
  <si>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</si>
  <si>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</si>
  <si>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</si>
  <si>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</si>
  <si>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</si>
  <si>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</si>
  <si>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</si>
  <si>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</si>
  <si>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</si>
  <si>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</si>
  <si>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</si>
  <si>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</si>
  <si>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</si>
  <si>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</si>
  <si>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</si>
  <si>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</si>
  <si>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</si>
  <si>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</si>
  <si>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</si>
  <si>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</si>
  <si>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</si>
  <si>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</si>
  <si>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</si>
  <si>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</si>
  <si>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</si>
  <si>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</si>
  <si>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</si>
  <si>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</si>
  <si>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</si>
  <si>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</si>
  <si>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</si>
  <si>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</si>
  <si>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</si>
  <si>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</si>
  <si>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</si>
  <si>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</si>
  <si>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</si>
  <si>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</si>
  <si>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</si>
  <si>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</si>
  <si>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</si>
  <si>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</si>
  <si>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</si>
  <si>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</si>
  <si>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</si>
  <si>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</si>
  <si>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</si>
  <si>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</si>
  <si>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</si>
  <si>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</si>
  <si>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</si>
  <si>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</si>
  <si>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</si>
  <si>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</si>
  <si>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</si>
  <si>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</si>
  <si>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</si>
  <si>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</si>
  <si>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</si>
  <si>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</si>
  <si>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</si>
  <si>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</si>
  <si>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</si>
  <si>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</si>
  <si>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</si>
  <si>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</si>
  <si>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</si>
  <si>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</si>
  <si>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</si>
  <si>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</si>
  <si>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</si>
  <si>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</si>
  <si>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</si>
  <si>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</si>
  <si>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</si>
  <si>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</si>
  <si>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</si>
  <si>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</si>
  <si>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</si>
  <si>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</si>
  <si>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</si>
  <si>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</si>
  <si>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</si>
  <si>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</si>
  <si>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</si>
  <si>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</si>
  <si>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</si>
  <si>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</si>
  <si>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</si>
  <si>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</si>
  <si>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</si>
  <si>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</si>
  <si>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</si>
  <si>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</si>
  <si>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</si>
  <si>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</si>
  <si>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</si>
  <si>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</si>
  <si>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</si>
  <si>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</si>
  <si>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</si>
  <si>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</si>
  <si>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</si>
  <si>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</si>
  <si>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</si>
  <si>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</si>
  <si>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</si>
  <si>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</si>
  <si>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</si>
  <si>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</si>
  <si>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</si>
  <si>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</si>
  <si>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</si>
  <si>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</si>
  <si>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</si>
  <si>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</si>
  <si>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</si>
  <si>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</si>
  <si>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</si>
  <si>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</si>
  <si>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</si>
  <si>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</si>
  <si>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</si>
  <si>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</si>
  <si>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</si>
  <si>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</si>
  <si>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</si>
  <si>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</si>
  <si>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</si>
  <si>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</si>
  <si>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</si>
  <si>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</si>
  <si>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</si>
  <si>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</si>
  <si>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</si>
  <si>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</si>
  <si>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</si>
  <si>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</si>
  <si>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</si>
  <si>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</si>
  <si>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</si>
  <si>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</si>
  <si>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</si>
  <si>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</si>
  <si>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</si>
  <si>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</si>
  <si>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</si>
  <si>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</si>
  <si>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</si>
  <si>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</si>
  <si>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</si>
  <si>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</si>
  <si>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</si>
  <si>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</si>
  <si>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</si>
  <si>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</si>
  <si>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</si>
  <si>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</si>
  <si>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</si>
  <si>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</si>
  <si>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</si>
  <si>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</si>
  <si>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</si>
  <si>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</si>
  <si>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</si>
  <si>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</si>
  <si>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</si>
  <si>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</si>
  <si>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</si>
  <si>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</si>
  <si>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</si>
  <si>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</si>
  <si>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</si>
  <si>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</si>
  <si>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</si>
  <si>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</si>
  <si>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</si>
  <si>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</si>
  <si>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</si>
  <si>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</si>
  <si>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</si>
  <si>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</si>
  <si>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</si>
  <si>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</si>
  <si>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</si>
  <si>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</si>
  <si>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</si>
  <si>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</si>
  <si>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</si>
  <si>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</si>
  <si>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</si>
  <si>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</si>
  <si>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</si>
  <si>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</si>
  <si>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</si>
  <si>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</si>
  <si>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</si>
  <si>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</si>
  <si>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</si>
  <si>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</si>
  <si>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</si>
  <si>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</si>
  <si>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</si>
  <si>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</si>
  <si>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</si>
  <si>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</si>
  <si>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</si>
  <si>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</si>
  <si>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</si>
  <si>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</si>
  <si>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</si>
  <si>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</si>
  <si>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</si>
  <si>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</si>
  <si>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</si>
  <si>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</si>
  <si>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</si>
  <si>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</si>
  <si>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</si>
  <si>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</si>
  <si>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</si>
  <si>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</si>
  <si>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</si>
  <si>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</si>
  <si>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</si>
  <si>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</si>
  <si>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</si>
  <si>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</si>
  <si>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</si>
  <si>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</si>
  <si>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</si>
  <si>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</si>
  <si>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</si>
  <si>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</si>
  <si>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</si>
  <si>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</si>
  <si>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</si>
  <si>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</si>
  <si>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</si>
  <si>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</si>
  <si>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</si>
  <si>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</si>
  <si>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</si>
  <si>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</si>
  <si>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</si>
  <si>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</si>
  <si>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</si>
  <si>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</si>
  <si>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</si>
  <si>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</si>
  <si>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</si>
  <si>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</si>
  <si>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</si>
  <si>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</si>
  <si>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</si>
  <si>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</si>
  <si>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</si>
  <si>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</si>
  <si>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</si>
  <si>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</si>
  <si>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</si>
  <si>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</si>
  <si>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</si>
  <si>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</si>
  <si>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</si>
  <si>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</si>
  <si>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</si>
  <si>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</si>
  <si>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</si>
  <si>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</si>
  <si>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</si>
  <si>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</si>
  <si>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</si>
  <si>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</si>
  <si>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</si>
  <si>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</si>
  <si>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</si>
  <si>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</si>
  <si>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</si>
  <si>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</si>
  <si>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</si>
  <si>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</si>
  <si>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</si>
  <si>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</si>
  <si>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</si>
  <si>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</si>
  <si>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</si>
  <si>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</si>
  <si>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</si>
  <si>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</si>
  <si>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</si>
  <si>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</si>
  <si>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</si>
  <si>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</si>
  <si>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</si>
  <si>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</si>
  <si>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</si>
  <si>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</si>
  <si>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</si>
  <si>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</si>
  <si>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</si>
  <si>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</si>
  <si>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</si>
  <si>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</si>
  <si>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</si>
  <si>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</si>
  <si>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</si>
  <si>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</si>
  <si>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</si>
  <si>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</si>
  <si>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</si>
  <si>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</si>
  <si>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</si>
  <si>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</si>
  <si>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</si>
  <si>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</si>
  <si>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</si>
  <si>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</si>
  <si>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</si>
  <si>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</si>
  <si>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</si>
  <si>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</si>
  <si>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</si>
  <si>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</si>
  <si>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</si>
  <si>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</si>
  <si>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</si>
  <si>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</si>
  <si>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</si>
  <si>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</si>
  <si>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</si>
  <si>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</si>
  <si>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</si>
  <si>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</si>
  <si>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</si>
  <si>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</si>
  <si>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</si>
  <si>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</si>
  <si>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</si>
  <si>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</si>
  <si>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</si>
  <si>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</si>
  <si>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</si>
  <si>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</si>
  <si>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</si>
  <si>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</si>
  <si>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</si>
  <si>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</si>
  <si>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</si>
  <si>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</si>
  <si>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</si>
  <si>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</si>
  <si>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</si>
  <si>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</si>
  <si>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</si>
  <si>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</si>
  <si>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</si>
  <si>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</si>
  <si>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</si>
  <si>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</si>
  <si>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</si>
  <si>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</si>
  <si>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</si>
  <si>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</si>
  <si>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</si>
  <si>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</si>
  <si>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</si>
  <si>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</si>
  <si>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</si>
  <si>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</si>
  <si>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</si>
  <si>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</si>
  <si>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</si>
  <si>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</si>
  <si>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</si>
  <si>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</si>
  <si>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</si>
  <si>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</si>
  <si>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</si>
  <si>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</si>
  <si>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</si>
  <si>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</si>
  <si>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</si>
  <si>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</si>
  <si>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</si>
  <si>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</si>
  <si>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</si>
  <si>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</si>
  <si>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</si>
  <si>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</si>
  <si>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</si>
  <si>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</si>
  <si>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</si>
  <si>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</si>
  <si>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</si>
  <si>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</si>
  <si>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</si>
  <si>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</si>
  <si>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</si>
  <si>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</si>
  <si>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</si>
  <si>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</si>
  <si>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</si>
  <si>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</si>
  <si>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</si>
  <si>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</si>
  <si>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</si>
  <si>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</si>
  <si>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</si>
  <si>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</si>
  <si>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</si>
  <si>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</si>
  <si>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</si>
  <si>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</si>
  <si>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</si>
  <si>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</si>
  <si>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</si>
  <si>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</si>
  <si>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</si>
  <si>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</si>
  <si>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</si>
  <si>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</si>
  <si>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</si>
  <si>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</si>
  <si>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</si>
  <si>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</si>
  <si>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</si>
  <si>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</si>
  <si>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</si>
  <si>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</si>
  <si>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</si>
  <si>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</si>
  <si>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</si>
  <si>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</si>
  <si>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</si>
  <si>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</si>
  <si>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</si>
  <si>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</si>
  <si>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</si>
  <si>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</si>
  <si>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</si>
  <si>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</si>
  <si>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</si>
  <si>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</si>
  <si>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</si>
  <si>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</si>
  <si>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</si>
  <si>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</si>
  <si>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</si>
  <si>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</si>
  <si>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</si>
  <si>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</si>
  <si>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</si>
  <si>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</si>
  <si>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</si>
  <si>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</si>
  <si>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</si>
  <si>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</si>
  <si>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</si>
  <si>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</si>
  <si>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</si>
  <si>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</si>
  <si>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</si>
  <si>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</si>
  <si>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</si>
  <si>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</si>
  <si>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</si>
  <si>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</si>
  <si>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</si>
  <si>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</si>
  <si>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</si>
  <si>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</si>
  <si>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</si>
  <si>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</si>
  <si>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</si>
  <si>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</si>
  <si>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</si>
  <si>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</si>
  <si>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</si>
  <si>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</si>
  <si>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</si>
  <si>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</si>
  <si>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</si>
  <si>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</si>
  <si>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</si>
  <si>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</si>
  <si>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</si>
  <si>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</si>
  <si>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</si>
  <si>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</si>
  <si>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</si>
  <si>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</si>
  <si>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</si>
  <si>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</si>
  <si>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</si>
  <si>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</si>
  <si>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</si>
  <si>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</si>
  <si>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</si>
  <si>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</si>
  <si>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</si>
  <si>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</si>
  <si>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</si>
  <si>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</si>
  <si>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</si>
  <si>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</si>
  <si>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</si>
  <si>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</si>
  <si>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</si>
  <si>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</si>
  <si>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</si>
  <si>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</si>
  <si>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</si>
  <si>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</si>
  <si>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</si>
  <si>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</si>
  <si>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</si>
  <si>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</si>
  <si>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</si>
  <si>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</si>
  <si>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</si>
  <si>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</si>
  <si>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</si>
  <si>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</si>
  <si>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</si>
  <si>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</si>
  <si>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</si>
  <si>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</si>
  <si>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</si>
  <si>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</si>
  <si>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</si>
  <si>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</si>
  <si>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</si>
  <si>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</si>
  <si>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</si>
  <si>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</si>
  <si>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</si>
  <si>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</si>
  <si>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</si>
  <si>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</si>
  <si>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</si>
  <si>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</si>
  <si>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</si>
  <si>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</si>
  <si>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</si>
  <si>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</si>
  <si>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</si>
  <si>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</si>
  <si>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</si>
  <si>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</si>
  <si>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</si>
  <si>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</si>
  <si>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</si>
  <si>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</si>
  <si>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</si>
  <si>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</si>
  <si>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</si>
  <si>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</si>
  <si>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</si>
  <si>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</si>
  <si>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</si>
  <si>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</si>
  <si>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</si>
  <si>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</si>
  <si>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</si>
  <si>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</si>
  <si>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</si>
  <si>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</si>
  <si>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</si>
  <si>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</si>
  <si>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</si>
  <si>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</si>
  <si>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</si>
  <si>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</si>
  <si>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</si>
  <si>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</si>
  <si>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</si>
  <si>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</si>
  <si>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</si>
  <si>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</si>
  <si>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</si>
  <si>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</si>
  <si>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</si>
  <si>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</si>
  <si>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</si>
  <si>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</si>
  <si>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</si>
  <si>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</si>
  <si>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</si>
  <si>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</si>
  <si>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</si>
  <si>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</si>
  <si>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</si>
  <si>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</si>
  <si>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</si>
  <si>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</si>
  <si>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</si>
  <si>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</si>
  <si>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</si>
  <si>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</si>
  <si>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</si>
  <si>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</si>
  <si>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</si>
  <si>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</si>
  <si>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</si>
  <si>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</si>
  <si>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</si>
  <si>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</si>
  <si>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</si>
  <si>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</si>
  <si>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</si>
  <si>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</si>
  <si>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</si>
  <si>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</si>
  <si>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</si>
  <si>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</si>
  <si>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</si>
  <si>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</si>
  <si>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</si>
  <si>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</si>
  <si>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</si>
  <si>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</si>
  <si>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</si>
  <si>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</si>
  <si>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</si>
  <si>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</si>
  <si>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</si>
  <si>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</si>
  <si>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</si>
  <si>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</si>
  <si>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</si>
  <si>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</si>
  <si>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</si>
  <si>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</si>
  <si>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</si>
  <si>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</si>
  <si>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</si>
  <si>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</si>
  <si>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</si>
  <si>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</si>
  <si>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</si>
  <si>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</si>
  <si>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</si>
  <si>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</si>
  <si>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</si>
  <si>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</si>
  <si>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</si>
  <si>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</si>
  <si>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</si>
  <si>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</si>
  <si>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</si>
  <si>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</si>
  <si>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</si>
  <si>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</si>
  <si>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</si>
  <si>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</si>
  <si>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</si>
  <si>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</si>
  <si>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</si>
  <si>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</si>
  <si>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</si>
  <si>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</si>
  <si>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</si>
  <si>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</si>
  <si>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</si>
  <si>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</si>
  <si>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</si>
  <si>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</si>
  <si>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</si>
  <si>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</si>
  <si>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</si>
  <si>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</si>
  <si>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</si>
  <si>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</si>
  <si>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</si>
  <si>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</si>
  <si>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</si>
  <si>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</si>
  <si>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</si>
  <si>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</si>
  <si>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</si>
  <si>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</si>
  <si>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</si>
  <si>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</si>
  <si>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</si>
  <si>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</si>
  <si>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</si>
  <si>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</si>
  <si>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</si>
  <si>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</si>
  <si>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</si>
  <si>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</si>
  <si>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</si>
  <si>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</si>
  <si>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</si>
  <si>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</si>
  <si>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</si>
  <si>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</si>
  <si>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</si>
  <si>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</si>
  <si>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</si>
  <si>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</si>
  <si>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</si>
  <si>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</si>
  <si>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</si>
  <si>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</si>
  <si>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</si>
  <si>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</si>
  <si>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</si>
  <si>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</si>
  <si>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</si>
  <si>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</si>
  <si>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</si>
  <si>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</si>
  <si>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</si>
  <si>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</si>
  <si>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</si>
  <si>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</si>
  <si>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</si>
  <si>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</si>
  <si>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</si>
  <si>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</si>
  <si>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</si>
  <si>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</si>
  <si>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</si>
  <si>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</si>
  <si>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</si>
  <si>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</si>
  <si>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</si>
  <si>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</si>
  <si>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</si>
  <si>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</si>
  <si>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</si>
  <si>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</si>
  <si>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</si>
  <si>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</si>
  <si>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</si>
  <si>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</si>
  <si>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</si>
  <si>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</si>
  <si>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</si>
  <si>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</si>
  <si>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</si>
  <si>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</si>
  <si>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</si>
  <si>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</si>
  <si>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</si>
  <si>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</si>
  <si>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</si>
  <si>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</si>
  <si>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</si>
  <si>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</si>
  <si>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</si>
  <si>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</si>
  <si>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</si>
  <si>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</si>
  <si>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</si>
  <si>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</si>
  <si>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</si>
  <si>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</si>
  <si>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</si>
  <si>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</si>
  <si>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</si>
  <si>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</si>
  <si>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</si>
  <si>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</si>
  <si>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</si>
  <si>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</si>
  <si>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</si>
  <si>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</si>
  <si>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</si>
  <si>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</si>
  <si>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</si>
  <si>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</si>
  <si>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</si>
  <si>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</si>
  <si>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</si>
  <si>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</si>
  <si>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</si>
  <si>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</si>
  <si>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</si>
  <si>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</si>
  <si>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</si>
  <si>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</si>
  <si>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</si>
  <si>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</si>
  <si>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</si>
  <si>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</si>
  <si>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</si>
  <si>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</si>
  <si>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</si>
  <si>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</si>
  <si>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</si>
  <si>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</si>
  <si>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</si>
  <si>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</si>
  <si>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</si>
  <si>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</si>
  <si>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</si>
  <si>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</si>
  <si>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</si>
  <si>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</si>
  <si>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</si>
  <si>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</si>
  <si>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</si>
  <si>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</si>
  <si>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</si>
  <si>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</si>
  <si>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</si>
  <si>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</si>
  <si>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</si>
  <si>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</si>
  <si>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</si>
  <si>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</si>
  <si>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</si>
  <si>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</si>
  <si>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</si>
  <si>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</si>
  <si>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</si>
  <si>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</si>
  <si>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</si>
  <si>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</si>
  <si>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</si>
  <si>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</si>
  <si>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</si>
  <si>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</si>
  <si>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</si>
  <si>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</si>
  <si>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</si>
  <si>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</si>
  <si>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</si>
  <si>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</si>
  <si>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</si>
  <si>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</si>
  <si>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</si>
  <si>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</si>
  <si>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</si>
  <si>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</si>
  <si>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</si>
  <si>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</si>
  <si>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</si>
  <si>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</si>
  <si>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</si>
  <si>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</si>
  <si>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</si>
  <si>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</si>
  <si>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</si>
  <si>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</si>
  <si>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</si>
  <si>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</si>
  <si>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</si>
  <si>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</si>
  <si>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</si>
  <si>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</si>
  <si>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</si>
  <si>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</si>
  <si>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</si>
  <si>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</si>
  <si>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</si>
  <si>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</si>
  <si>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</si>
  <si>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</si>
  <si>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</si>
  <si>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</si>
  <si>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</si>
  <si>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</si>
  <si>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</si>
  <si>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</si>
  <si>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</si>
  <si>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</si>
  <si>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</si>
  <si>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</si>
  <si>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</si>
  <si>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</si>
  <si>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</si>
  <si>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</si>
  <si>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</si>
  <si>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</si>
  <si>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</si>
  <si>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</si>
  <si>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</si>
  <si>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</si>
  <si>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</si>
  <si>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</si>
  <si>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</si>
  <si>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</si>
  <si>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</si>
  <si>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</si>
  <si>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</si>
  <si>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</si>
  <si>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</si>
  <si>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</si>
  <si>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</si>
  <si>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</si>
  <si>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</si>
  <si>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</si>
  <si>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</si>
  <si>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</si>
  <si>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</si>
  <si>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</si>
  <si>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</si>
  <si>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</si>
  <si>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</si>
  <si>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</si>
  <si>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</si>
  <si>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</si>
  <si>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</si>
  <si>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</si>
  <si>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</si>
  <si>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</si>
  <si>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</si>
  <si>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</si>
  <si>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</si>
  <si>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</si>
  <si>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</si>
  <si>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</si>
  <si>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</si>
  <si>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</si>
  <si>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</si>
  <si>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</si>
  <si>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</si>
  <si>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</si>
  <si>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</si>
  <si>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</si>
  <si>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</si>
  <si>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</si>
  <si>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</si>
  <si>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</si>
  <si>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</si>
  <si>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</si>
  <si>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</si>
  <si>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</si>
  <si>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</si>
  <si>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</si>
  <si>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</si>
  <si>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</si>
  <si>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</si>
  <si>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</si>
  <si>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</si>
  <si>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</si>
  <si>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</si>
  <si>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</si>
  <si>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</si>
  <si>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</si>
  <si>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</si>
  <si>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</si>
  <si>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</si>
  <si>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</si>
  <si>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</si>
  <si>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</si>
  <si>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</si>
  <si>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</si>
  <si>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</si>
  <si>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</si>
  <si>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</si>
  <si>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</si>
  <si>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</si>
  <si>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</si>
  <si>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</si>
  <si>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</si>
  <si>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</si>
  <si>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</si>
  <si>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</si>
  <si>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</si>
  <si>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</si>
  <si>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</si>
  <si>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</si>
  <si>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</si>
  <si>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</si>
  <si>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</si>
  <si>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</si>
  <si>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</si>
  <si>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</si>
  <si>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</si>
  <si>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</si>
  <si>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</si>
  <si>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</si>
  <si>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</si>
  <si>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</si>
  <si>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</si>
  <si>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</si>
  <si>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</si>
  <si>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</si>
  <si>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</si>
  <si>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</si>
  <si>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</si>
  <si>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</si>
  <si>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</si>
  <si>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</si>
  <si>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</si>
  <si>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</si>
  <si>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</si>
  <si>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</si>
  <si>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</si>
  <si>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</si>
  <si>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</si>
  <si>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</si>
  <si>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</si>
  <si>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</si>
  <si>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</si>
  <si>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</si>
  <si>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</si>
  <si>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</si>
  <si>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</si>
  <si>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</si>
  <si>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</si>
  <si>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</si>
  <si>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</si>
  <si>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</si>
  <si>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</si>
  <si>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</si>
  <si>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</si>
  <si>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</si>
  <si>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</si>
  <si>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</si>
  <si>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</si>
  <si>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</si>
  <si>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</si>
  <si>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</si>
  <si>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</si>
  <si>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</si>
  <si>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</si>
  <si>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</si>
  <si>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</si>
  <si>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</si>
  <si>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</si>
  <si>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</si>
  <si>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</si>
  <si>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</si>
  <si>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</si>
  <si>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</si>
  <si>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</si>
  <si>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</si>
  <si>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</si>
  <si>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</si>
  <si>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</si>
  <si>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</si>
  <si>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</si>
  <si>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</si>
  <si>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</si>
  <si>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</si>
  <si>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</si>
  <si>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</si>
  <si>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</si>
  <si>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</si>
  <si>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</si>
  <si>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</si>
  <si>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</si>
  <si>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</si>
  <si>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</si>
  <si>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</si>
  <si>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</si>
  <si>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</si>
  <si>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</si>
  <si>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</si>
  <si>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</si>
  <si>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</si>
  <si>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</si>
  <si>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</si>
  <si>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</si>
  <si>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</si>
  <si>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</si>
  <si>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</si>
  <si>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</si>
  <si>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</si>
  <si>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</si>
  <si>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</si>
  <si>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</si>
  <si>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</si>
  <si>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</si>
  <si>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</si>
  <si>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</si>
  <si>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</si>
  <si>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</si>
  <si>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</si>
  <si>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</si>
  <si>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</si>
  <si>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</si>
  <si>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</si>
  <si>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</si>
  <si>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</si>
  <si>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</si>
  <si>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</si>
  <si>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</si>
  <si>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</si>
  <si>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</si>
  <si>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</si>
  <si>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</si>
  <si>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</si>
  <si>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</si>
  <si>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</si>
  <si>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</si>
  <si>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</si>
  <si>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</si>
  <si>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</si>
  <si>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</si>
  <si>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</si>
  <si>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</si>
  <si>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</si>
  <si>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</si>
  <si>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</si>
  <si>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</si>
  <si>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</si>
  <si>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</si>
  <si>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</si>
  <si>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</si>
  <si>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</si>
  <si>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</si>
  <si>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</si>
  <si>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</si>
  <si>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</si>
  <si>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</si>
  <si>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</si>
  <si>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</si>
  <si>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</si>
  <si>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</si>
  <si>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</si>
  <si>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</si>
  <si>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</si>
  <si>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</si>
  <si>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</si>
  <si>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</si>
  <si>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</si>
  <si>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</si>
  <si>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</si>
  <si>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</si>
  <si>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</si>
  <si>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</si>
  <si>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</si>
  <si>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</si>
  <si>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</si>
  <si>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</si>
  <si>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</si>
  <si>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</si>
  <si>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</si>
  <si>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</si>
  <si>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</si>
  <si>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</si>
  <si>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</si>
  <si>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</si>
  <si>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</si>
  <si>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</si>
  <si>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</si>
  <si>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</si>
  <si>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</si>
  <si>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</si>
  <si>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</si>
  <si>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</si>
  <si>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</si>
  <si>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</si>
  <si>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</si>
  <si>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</si>
  <si>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</si>
  <si>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</si>
  <si>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</si>
  <si>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</si>
  <si>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</si>
  <si>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</si>
  <si>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</si>
  <si>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</si>
  <si>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</si>
  <si>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</si>
  <si>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</si>
  <si>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</si>
  <si>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</si>
  <si>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</si>
  <si>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</si>
  <si>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</si>
  <si>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</si>
  <si>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</si>
  <si>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</si>
  <si>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</si>
  <si>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</si>
  <si>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</si>
  <si>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</si>
  <si>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</si>
  <si>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</si>
  <si>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</si>
  <si>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</si>
  <si>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</si>
  <si>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</si>
  <si>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</si>
  <si>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</si>
  <si>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</si>
  <si>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</si>
  <si>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</si>
  <si>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</si>
  <si>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</si>
  <si>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</si>
  <si>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</si>
  <si>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</si>
  <si>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</si>
  <si>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</si>
  <si>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</si>
  <si>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</si>
  <si>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</si>
  <si>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</si>
  <si>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</si>
  <si>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</si>
  <si>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</si>
  <si>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</si>
  <si>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</si>
  <si>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</si>
  <si>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</si>
  <si>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</si>
  <si>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</si>
  <si>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</si>
  <si>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</si>
  <si>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</si>
  <si>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</si>
  <si>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</si>
  <si>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</si>
  <si>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</si>
  <si>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</si>
  <si>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</si>
  <si>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</si>
  <si>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</si>
  <si>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</si>
  <si>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</si>
  <si>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</si>
  <si>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</si>
  <si>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</si>
  <si>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</si>
  <si>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</si>
  <si>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</si>
  <si>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</si>
  <si>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</si>
  <si>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</si>
  <si>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</si>
  <si>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</si>
  <si>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</si>
  <si>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</si>
  <si>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</si>
  <si>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</si>
  <si>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</si>
  <si>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</si>
  <si>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</si>
  <si>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</si>
  <si>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</si>
  <si>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</si>
  <si>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</si>
  <si>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</si>
  <si>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</si>
  <si>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</si>
  <si>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</si>
  <si>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</si>
  <si>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</si>
  <si>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</si>
  <si>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</si>
  <si>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</si>
  <si>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</si>
  <si>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</si>
  <si>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</si>
  <si>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</si>
  <si>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</si>
  <si>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</si>
  <si>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</si>
  <si>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</si>
  <si>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</si>
  <si>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</si>
  <si>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</si>
  <si>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</si>
  <si>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</si>
  <si>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</si>
  <si>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</si>
  <si>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</si>
  <si>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</si>
  <si>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</si>
  <si>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</si>
  <si>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</si>
  <si>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</si>
  <si>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</si>
  <si>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</si>
  <si>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</si>
  <si>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</si>
  <si>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</si>
  <si>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</si>
  <si>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</si>
  <si>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</si>
  <si>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</si>
  <si>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</si>
  <si>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</si>
  <si>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</si>
  <si>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</si>
  <si>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</si>
  <si>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</si>
  <si>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</si>
  <si>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</si>
  <si>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</si>
  <si>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</si>
  <si>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</si>
  <si>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</si>
  <si>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</si>
  <si>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</si>
  <si>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</si>
  <si>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</si>
  <si>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</si>
  <si>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</si>
  <si>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</si>
  <si>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</si>
  <si>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</si>
  <si>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</si>
  <si>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</si>
  <si>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</si>
  <si>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</si>
  <si>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</si>
  <si>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</si>
  <si>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</si>
  <si>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</si>
  <si>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</si>
  <si>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</si>
  <si>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</si>
  <si>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</si>
  <si>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</si>
  <si>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</si>
  <si>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</si>
  <si>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</si>
  <si>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</si>
  <si>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</si>
  <si>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</si>
  <si>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</si>
  <si>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</si>
  <si>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</si>
  <si>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</si>
  <si>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</si>
  <si>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</si>
  <si>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</si>
  <si>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</si>
  <si>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</si>
  <si>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</si>
  <si>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</si>
  <si>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</si>
  <si>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</si>
  <si>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</si>
  <si>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</si>
  <si>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</si>
  <si>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</si>
  <si>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</si>
  <si>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</si>
  <si>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</si>
  <si>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</si>
  <si>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</si>
  <si>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</si>
  <si>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</si>
  <si>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</si>
  <si>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</si>
  <si>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</si>
  <si>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</si>
  <si>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</si>
  <si>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</si>
  <si>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</si>
  <si>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</si>
  <si>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</si>
  <si>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</si>
  <si>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</si>
  <si>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</si>
  <si>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</si>
  <si>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</si>
  <si>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</si>
  <si>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</si>
  <si>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</si>
  <si>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</si>
  <si>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</si>
  <si>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</si>
  <si>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</si>
  <si>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</si>
  <si>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</si>
  <si>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</si>
  <si>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</si>
  <si>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</si>
  <si>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</si>
  <si>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</si>
  <si>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</si>
  <si>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</si>
  <si>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</si>
  <si>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</si>
  <si>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</si>
  <si>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</si>
  <si>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</si>
  <si>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</si>
  <si>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</si>
  <si>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</si>
  <si>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</si>
  <si>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</si>
  <si>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</si>
  <si>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</si>
  <si>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</si>
  <si>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</si>
  <si>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</si>
  <si>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</si>
  <si>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</si>
  <si>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</si>
  <si>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</si>
  <si>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</si>
  <si>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</si>
  <si>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</si>
  <si>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</si>
  <si>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</si>
  <si>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</si>
  <si>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</si>
  <si>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</si>
  <si>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</si>
  <si>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</si>
  <si>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</si>
  <si>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</si>
  <si>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</si>
  <si>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</si>
  <si>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</si>
  <si>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</si>
  <si>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</si>
  <si>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</si>
  <si>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</si>
  <si>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</si>
  <si>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</si>
  <si>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</si>
  <si>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</si>
  <si>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</si>
  <si>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</si>
  <si>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</si>
  <si>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</si>
  <si>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</si>
  <si>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</si>
  <si>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</si>
  <si>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</si>
  <si>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</si>
  <si>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</si>
  <si>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</si>
  <si>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</si>
  <si>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</si>
  <si>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</si>
  <si>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</si>
  <si>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</si>
  <si>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</si>
  <si>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</si>
  <si>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</si>
  <si>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</si>
  <si>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</si>
  <si>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</si>
  <si>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</si>
  <si>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</si>
  <si>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</si>
  <si>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</si>
  <si>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</si>
  <si>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</si>
  <si>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</si>
  <si>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</si>
  <si>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</si>
  <si>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</si>
  <si>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</si>
  <si>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</si>
  <si>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</si>
  <si>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</si>
  <si>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</si>
  <si>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</si>
  <si>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</si>
  <si>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</si>
  <si>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</si>
  <si>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</si>
  <si>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</si>
  <si>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</si>
  <si>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</si>
  <si>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</si>
  <si>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</si>
  <si>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</si>
  <si>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</si>
  <si>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</si>
  <si>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</si>
  <si>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</si>
  <si>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</si>
  <si>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</si>
  <si>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</si>
  <si>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</si>
  <si>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</si>
  <si>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</si>
  <si>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</si>
  <si>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</si>
  <si>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</si>
  <si>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</si>
  <si>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</si>
  <si>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</si>
  <si>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</si>
  <si>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</si>
  <si>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</si>
  <si>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</si>
  <si>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</si>
  <si>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</si>
  <si>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</si>
  <si>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</si>
  <si>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</si>
  <si>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</si>
  <si>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</si>
  <si>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</si>
  <si>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</si>
  <si>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</si>
  <si>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</si>
  <si>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</si>
  <si>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</si>
  <si>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</si>
  <si>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</si>
  <si>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</si>
  <si>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</si>
  <si>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</si>
  <si>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</si>
  <si>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</si>
  <si>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</si>
  <si>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</si>
  <si>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</si>
  <si>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</si>
  <si>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</si>
  <si>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</si>
  <si>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</si>
  <si>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</si>
  <si>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</si>
  <si>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</si>
  <si>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</si>
  <si>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</si>
  <si>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</si>
  <si>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</si>
  <si>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</si>
  <si>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</si>
  <si>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</si>
  <si>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</si>
  <si>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</si>
  <si>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</si>
  <si>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</si>
  <si>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</si>
  <si>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</si>
  <si>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</si>
  <si>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</si>
  <si>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</si>
  <si>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</si>
  <si>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</si>
  <si>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</si>
  <si>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</si>
  <si>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</si>
  <si>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</si>
  <si>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</si>
  <si>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</si>
  <si>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</si>
  <si>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</si>
  <si>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</si>
  <si>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</si>
  <si>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</si>
  <si>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</si>
  <si>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</si>
  <si>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</si>
  <si>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</si>
  <si>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</si>
  <si>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</si>
  <si>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</si>
  <si>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</si>
  <si>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</si>
  <si>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</si>
  <si>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</si>
  <si>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</si>
  <si>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</si>
  <si>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</si>
  <si>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</si>
  <si>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</si>
  <si>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</si>
  <si>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</si>
  <si>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</si>
  <si>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</si>
  <si>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</si>
  <si>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</si>
  <si>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</si>
  <si>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</si>
  <si>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</si>
  <si>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</si>
  <si>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</si>
  <si>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</si>
  <si>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</si>
  <si>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</si>
  <si>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</si>
  <si>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</si>
  <si>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</si>
  <si>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</si>
  <si>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</si>
  <si>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</si>
  <si>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</si>
  <si>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</si>
  <si>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</si>
  <si>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</si>
  <si>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</si>
  <si>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</si>
  <si>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</si>
  <si>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</si>
  <si>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</si>
  <si>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</si>
  <si>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</si>
  <si>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</si>
  <si>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</si>
  <si>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</si>
  <si>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</si>
  <si>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</si>
  <si>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</si>
  <si>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</si>
  <si>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</si>
  <si>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</si>
  <si>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</si>
  <si>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</si>
  <si>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</si>
  <si>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</si>
  <si>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</si>
  <si>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</si>
  <si>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</si>
  <si>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</si>
  <si>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</si>
  <si>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</si>
  <si>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</si>
  <si>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</si>
  <si>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</si>
  <si>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</si>
  <si>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</si>
  <si>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</si>
  <si>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</si>
  <si>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</si>
  <si>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</si>
  <si>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</si>
  <si>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</si>
  <si>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</si>
  <si>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</si>
  <si>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</si>
  <si>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</si>
  <si>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</si>
  <si>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</si>
  <si>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</si>
  <si>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</si>
  <si>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</si>
  <si>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</si>
  <si>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</si>
  <si>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</si>
  <si>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</si>
  <si>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</si>
  <si>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</si>
  <si>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</si>
  <si>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</si>
  <si>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</si>
  <si>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</si>
  <si>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</si>
  <si>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</si>
  <si>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</si>
  <si>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</si>
  <si>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</si>
  <si>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</si>
  <si>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</si>
  <si>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</si>
  <si>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</si>
  <si>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</si>
  <si>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</si>
  <si>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</si>
  <si>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</si>
  <si>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</si>
  <si>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</si>
  <si>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</si>
  <si>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</si>
  <si>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</si>
  <si>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</si>
  <si>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</si>
  <si>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</si>
  <si>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</si>
  <si>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</si>
  <si>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</si>
  <si>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</si>
  <si>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</si>
  <si>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</si>
  <si>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</si>
  <si>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</si>
  <si>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</si>
  <si>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</si>
  <si>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</si>
  <si>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</si>
  <si>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</si>
  <si>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</si>
  <si>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</si>
  <si>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</si>
  <si>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</si>
  <si>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</si>
  <si>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</si>
  <si>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</si>
  <si>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</si>
  <si>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</si>
  <si>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</si>
  <si>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</si>
  <si>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</si>
  <si>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</si>
  <si>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</si>
  <si>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</si>
  <si>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</si>
  <si>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</si>
  <si>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</si>
  <si>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</si>
  <si>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</si>
  <si>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</si>
  <si>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</si>
  <si>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</si>
  <si>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</si>
  <si>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</si>
  <si>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</si>
  <si>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</si>
  <si>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</si>
  <si>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</si>
  <si>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</si>
  <si>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</si>
  <si>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</si>
  <si>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</si>
  <si>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</si>
  <si>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</si>
  <si>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</si>
  <si>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</si>
  <si>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</si>
  <si>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</si>
  <si>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</si>
  <si>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</si>
  <si>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</si>
  <si>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</si>
  <si>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</si>
  <si>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</si>
  <si>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</si>
  <si>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</si>
  <si>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</si>
  <si>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</si>
  <si>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</si>
  <si>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</si>
  <si>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</si>
  <si>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</si>
  <si>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</si>
  <si>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</si>
  <si>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</si>
  <si>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</si>
  <si>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</si>
  <si>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</si>
  <si>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</si>
  <si>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</si>
  <si>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</si>
  <si>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</si>
  <si>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</si>
  <si>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</si>
  <si>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</si>
  <si>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</si>
  <si>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</si>
  <si>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</si>
  <si>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</si>
  <si>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</si>
  <si>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</si>
  <si>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</si>
  <si>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</si>
  <si>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</si>
  <si>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</si>
  <si>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</si>
  <si>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</si>
  <si>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</si>
  <si>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</si>
  <si>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</si>
  <si>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</si>
  <si>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</si>
  <si>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</si>
  <si>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</si>
  <si>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</si>
  <si>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</si>
  <si>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</si>
  <si>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</si>
  <si>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</si>
  <si>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</si>
  <si>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</si>
  <si>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</si>
  <si>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</si>
  <si>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</si>
  <si>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</si>
  <si>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</si>
  <si>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</si>
  <si>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</si>
  <si>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</si>
  <si>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</si>
  <si>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</si>
  <si>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</si>
  <si>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</si>
  <si>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</si>
  <si>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</si>
  <si>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</si>
  <si>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</si>
  <si>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</si>
  <si>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</si>
  <si>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</si>
  <si>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</si>
  <si>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</si>
  <si>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</si>
  <si>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</si>
  <si>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</si>
  <si>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</si>
  <si>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</si>
  <si>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</si>
  <si>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</si>
  <si>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</si>
  <si>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</si>
  <si>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</si>
  <si>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</si>
  <si>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</si>
  <si>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</si>
  <si>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</si>
  <si>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</si>
  <si>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</si>
  <si>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</si>
  <si>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</si>
  <si>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</si>
  <si>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</si>
  <si>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</si>
  <si>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</si>
  <si>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</si>
  <si>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</si>
  <si>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</si>
  <si>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</si>
  <si>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</si>
  <si>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</si>
  <si>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</si>
  <si>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</si>
  <si>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</si>
  <si>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</si>
  <si>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</si>
  <si>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</si>
  <si>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</si>
  <si>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</si>
  <si>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</si>
  <si>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</si>
  <si>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</si>
  <si>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</si>
  <si>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</si>
  <si>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</si>
  <si>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</si>
  <si>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</si>
  <si>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</si>
  <si>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</si>
  <si>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</si>
  <si>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</si>
  <si>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</si>
  <si>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</si>
  <si>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</si>
  <si>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</si>
  <si>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</si>
  <si>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</si>
  <si>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</si>
  <si>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</si>
  <si>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</si>
  <si>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</si>
  <si>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</si>
  <si>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</si>
  <si>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</si>
  <si>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</si>
  <si>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</si>
  <si>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</si>
  <si>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</si>
  <si>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</si>
  <si>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</si>
  <si>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</si>
  <si>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</si>
  <si>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</si>
  <si>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</si>
  <si>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</si>
  <si>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</si>
  <si>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</si>
  <si>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</si>
  <si>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</si>
  <si>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</si>
  <si>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</si>
  <si>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</si>
  <si>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</si>
  <si>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</si>
  <si>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</si>
  <si>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</si>
  <si>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</si>
  <si>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</si>
  <si>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</si>
  <si>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</si>
  <si>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</si>
  <si>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</si>
  <si>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</si>
  <si>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</si>
  <si>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</si>
  <si>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</si>
  <si>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</si>
  <si>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</si>
  <si>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</si>
  <si>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</si>
  <si>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</si>
  <si>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</si>
  <si>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</si>
  <si>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</si>
  <si>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</si>
  <si>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</si>
  <si>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</si>
  <si>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</si>
  <si>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</si>
  <si>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</si>
  <si>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</si>
  <si>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</si>
  <si>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</si>
  <si>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</si>
  <si>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</si>
  <si>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</si>
  <si>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</si>
  <si>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</si>
  <si>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</si>
  <si>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</si>
  <si>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</si>
  <si>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</si>
  <si>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</si>
  <si>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</si>
  <si>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</si>
  <si>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</si>
  <si>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</si>
  <si>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</si>
  <si>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</si>
  <si>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</si>
  <si>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</si>
  <si>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</si>
  <si>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</si>
  <si>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</si>
  <si>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</si>
  <si>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</si>
  <si>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</si>
  <si>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</si>
  <si>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</si>
  <si>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</si>
  <si>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</si>
  <si>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</si>
  <si>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</si>
  <si>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</si>
  <si>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</si>
  <si>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</si>
  <si>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</si>
  <si>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</si>
  <si>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</si>
  <si>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</si>
  <si>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</si>
  <si>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</si>
  <si>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</si>
  <si>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</si>
  <si>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</si>
  <si>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</si>
  <si>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</si>
  <si>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</si>
  <si>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</si>
  <si>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</si>
  <si>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</si>
  <si>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</si>
  <si>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</si>
  <si>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</si>
  <si>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</si>
  <si>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</si>
  <si>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</si>
  <si>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</si>
  <si>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</si>
  <si>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</si>
  <si>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</si>
  <si>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</si>
  <si>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</si>
  <si>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</si>
  <si>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</si>
  <si>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</si>
  <si>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</si>
  <si>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</si>
  <si>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</si>
  <si>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</si>
  <si>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</si>
  <si>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</si>
  <si>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</si>
  <si>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</si>
  <si>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</si>
  <si>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</si>
  <si>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</si>
  <si>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</si>
  <si>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</si>
  <si>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</si>
  <si>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</si>
  <si>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</si>
  <si>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</si>
  <si>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</si>
  <si>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</si>
  <si>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</si>
  <si>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</si>
  <si>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</si>
  <si>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</si>
  <si>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</si>
  <si>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</si>
  <si>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</si>
  <si>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</si>
  <si>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</si>
  <si>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</si>
  <si>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</si>
  <si>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</si>
  <si>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</si>
  <si>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</si>
  <si>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</si>
  <si>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</si>
  <si>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</si>
  <si>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</si>
  <si>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</si>
  <si>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</si>
  <si>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</si>
  <si>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</si>
  <si>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</si>
  <si>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</si>
  <si>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</si>
  <si>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</si>
  <si>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</si>
  <si>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</si>
  <si>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</si>
  <si>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</si>
  <si>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</si>
  <si>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</si>
  <si>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</si>
  <si>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</si>
  <si>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</si>
  <si>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</si>
  <si>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</si>
  <si>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</si>
  <si>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</si>
  <si>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</si>
  <si>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</si>
  <si>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</si>
  <si>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</si>
  <si>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</si>
  <si>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</si>
  <si>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</si>
  <si>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</si>
  <si>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</si>
  <si>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</si>
  <si>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</si>
  <si>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</si>
  <si>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</si>
  <si>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</si>
  <si>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</si>
  <si>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</si>
  <si>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</si>
  <si>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</si>
  <si>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</si>
  <si>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</si>
  <si>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</si>
  <si>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</si>
  <si>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</si>
  <si>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</si>
  <si>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</si>
  <si>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</si>
  <si>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</si>
  <si>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</si>
  <si>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</si>
  <si>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</si>
  <si>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</si>
  <si>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</si>
  <si>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</si>
  <si>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</si>
  <si>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</si>
  <si>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</si>
  <si>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</si>
  <si>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</si>
  <si>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</si>
  <si>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</si>
  <si>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</si>
  <si>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</si>
  <si>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</si>
  <si>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</si>
  <si>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</si>
  <si>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</si>
  <si>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</si>
  <si>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</si>
  <si>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</si>
  <si>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</si>
  <si>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</si>
  <si>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</si>
  <si>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</si>
  <si>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</si>
  <si>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</si>
  <si>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</si>
  <si>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</si>
  <si>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</si>
  <si>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</si>
  <si>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</si>
  <si>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</si>
  <si>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</si>
  <si>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</si>
  <si>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</si>
  <si>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</si>
  <si>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</si>
  <si>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</si>
  <si>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</si>
  <si>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</si>
  <si>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</si>
  <si>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</si>
  <si>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</si>
  <si>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</si>
  <si>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</si>
  <si>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</si>
  <si>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</si>
  <si>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</si>
  <si>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</si>
  <si>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</si>
  <si>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</si>
  <si>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</si>
  <si>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</si>
  <si>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</si>
  <si>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</si>
  <si>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</si>
  <si>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</si>
  <si>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</si>
  <si>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</si>
  <si>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</si>
  <si>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</si>
  <si>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</si>
  <si>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</si>
  <si>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</si>
  <si>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</si>
  <si>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</si>
  <si>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</si>
  <si>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</si>
  <si>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</si>
  <si>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</si>
  <si>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</si>
  <si>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</si>
  <si>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</si>
  <si>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</si>
  <si>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</si>
  <si>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</si>
  <si>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</si>
  <si>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</si>
  <si>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</si>
  <si>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</si>
  <si>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</si>
  <si>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</si>
  <si>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</si>
  <si>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</si>
  <si>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</si>
  <si>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</si>
  <si>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</si>
  <si>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</si>
  <si>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</si>
  <si>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</si>
  <si>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</si>
  <si>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</si>
  <si>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</si>
  <si>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</si>
  <si>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</si>
  <si>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</si>
  <si>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</si>
  <si>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</si>
  <si>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</si>
  <si>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</si>
  <si>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</si>
  <si>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</si>
  <si>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</si>
  <si>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</si>
  <si>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</si>
  <si>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</si>
  <si>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</si>
  <si>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</si>
  <si>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</si>
  <si>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</si>
  <si>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</si>
  <si>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</si>
  <si>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</si>
  <si>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</si>
  <si>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</si>
  <si>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</si>
  <si>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</si>
  <si>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</si>
  <si>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</si>
  <si>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</si>
  <si>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</si>
  <si>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</si>
  <si>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</si>
  <si>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</si>
  <si>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</si>
  <si>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</si>
  <si>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</si>
  <si>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</si>
  <si>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</si>
  <si>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</si>
  <si>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</si>
  <si>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</si>
  <si>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</si>
  <si>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</si>
  <si>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</si>
  <si>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</si>
  <si>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</si>
  <si>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</si>
  <si>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</si>
  <si>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</si>
  <si>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</si>
  <si>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</si>
  <si>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</si>
  <si>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</si>
  <si>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</si>
  <si>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</si>
  <si>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</si>
  <si>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</si>
  <si>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</si>
  <si>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</si>
  <si>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</si>
  <si>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</si>
  <si>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</si>
  <si>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</si>
  <si>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</si>
  <si>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</si>
  <si>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</si>
  <si>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</si>
  <si>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</si>
  <si>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</si>
  <si>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</si>
  <si>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</si>
  <si>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</si>
  <si>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</si>
  <si>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</si>
  <si>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</si>
  <si>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</si>
  <si>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</si>
  <si>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</si>
  <si>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</si>
  <si>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</si>
  <si>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</si>
  <si>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</si>
  <si>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</si>
  <si>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</si>
  <si>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</si>
  <si>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</si>
  <si>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</si>
  <si>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</si>
  <si>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</si>
  <si>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</si>
  <si>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</si>
  <si>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</si>
  <si>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</si>
  <si>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</si>
  <si>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</si>
  <si>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</si>
  <si>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</si>
  <si>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</si>
  <si>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</si>
  <si>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</si>
  <si>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</si>
  <si>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</si>
  <si>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</si>
  <si>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</si>
  <si>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</si>
  <si>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</si>
  <si>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</si>
  <si>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</si>
  <si>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</si>
  <si>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</si>
  <si>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</si>
  <si>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</si>
  <si>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</si>
  <si>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</si>
  <si>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</si>
  <si>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</si>
  <si>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</si>
  <si>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</si>
  <si>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</si>
  <si>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</si>
  <si>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</si>
  <si>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</si>
  <si>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</si>
  <si>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</si>
  <si>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</si>
  <si>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</si>
  <si>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</si>
  <si>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</si>
  <si>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</si>
  <si>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</si>
  <si>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</si>
  <si>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</si>
  <si>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</si>
  <si>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</si>
  <si>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</si>
  <si>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</si>
  <si>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</si>
  <si>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</si>
  <si>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</si>
  <si>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</si>
  <si>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</si>
  <si>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</si>
  <si>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</si>
  <si>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</si>
  <si>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</si>
  <si>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</si>
  <si>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</si>
  <si>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</si>
  <si>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</si>
  <si>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</si>
  <si>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</si>
  <si>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</si>
  <si>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</si>
  <si>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</si>
  <si>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</si>
  <si>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</si>
  <si>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</si>
  <si>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</si>
  <si>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</si>
  <si>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</si>
  <si>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</si>
  <si>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</si>
  <si>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</si>
  <si>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</si>
  <si>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</si>
  <si>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</si>
  <si>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</si>
  <si>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</si>
  <si>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</si>
  <si>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</si>
  <si>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</si>
  <si>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</si>
  <si>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</si>
  <si>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</si>
  <si>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</si>
  <si>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</si>
  <si>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</si>
  <si>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</si>
  <si>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</si>
  <si>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</si>
  <si>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</si>
  <si>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</si>
  <si>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</si>
  <si>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</si>
  <si>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</si>
  <si>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</si>
  <si>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</si>
  <si>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</si>
  <si>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</si>
  <si>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</si>
  <si>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</si>
  <si>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</si>
  <si>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</si>
  <si>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</si>
  <si>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</si>
  <si>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</si>
  <si>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</si>
  <si>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</si>
  <si>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</si>
  <si>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</si>
  <si>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</si>
  <si>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</si>
  <si>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</si>
  <si>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</si>
  <si>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</si>
  <si>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</si>
  <si>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</si>
  <si>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</si>
  <si>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</si>
  <si>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</si>
  <si>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</si>
  <si>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</si>
  <si>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</si>
  <si>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</si>
  <si>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</si>
  <si>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</si>
  <si>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</si>
  <si>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</si>
  <si>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</si>
  <si>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</si>
  <si>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</si>
  <si>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</si>
  <si>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</si>
  <si>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</si>
  <si>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</si>
  <si>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</si>
  <si>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</si>
  <si>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</si>
  <si>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</si>
  <si>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</si>
  <si>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</si>
  <si>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</si>
  <si>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</si>
  <si>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</si>
  <si>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</si>
  <si>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</si>
  <si>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</si>
  <si>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</si>
  <si>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</si>
  <si>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</si>
  <si>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</si>
  <si>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</si>
  <si>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</si>
  <si>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</si>
  <si>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</si>
  <si>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</si>
  <si>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</si>
  <si>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</si>
  <si>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</si>
  <si>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</si>
  <si>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</si>
  <si>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</si>
  <si>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</si>
  <si>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</si>
  <si>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</si>
  <si>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</si>
  <si>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</si>
  <si>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</si>
  <si>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</si>
  <si>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</si>
  <si>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</si>
  <si>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</si>
  <si>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</si>
  <si>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</si>
  <si>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</si>
  <si>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</si>
  <si>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</si>
  <si>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</si>
  <si>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</si>
  <si>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</si>
  <si>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</si>
  <si>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</si>
  <si>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</si>
  <si>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</si>
  <si>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</si>
  <si>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</si>
  <si>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</si>
  <si>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</si>
  <si>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</si>
  <si>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</si>
  <si>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</si>
  <si>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</si>
  <si>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</si>
  <si>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</si>
  <si>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</si>
  <si>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</si>
  <si>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</si>
  <si>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</si>
  <si>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</si>
  <si>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</si>
  <si>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</si>
  <si>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</si>
  <si>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</si>
  <si>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</si>
  <si>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</si>
  <si>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</si>
  <si>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</si>
  <si>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</si>
  <si>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</si>
  <si>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</si>
  <si>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</si>
  <si>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</si>
  <si>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</si>
  <si>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</si>
  <si>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</si>
  <si>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</si>
  <si>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</si>
  <si>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</si>
  <si>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</si>
  <si>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</si>
  <si>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</si>
  <si>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</si>
  <si>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</si>
  <si>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</si>
  <si>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</si>
  <si>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</si>
  <si>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</si>
  <si>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</si>
  <si>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</si>
  <si>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</si>
  <si>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</si>
  <si>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</si>
  <si>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</si>
  <si>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</si>
  <si>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</si>
  <si>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</si>
  <si>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</si>
  <si>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</si>
  <si>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</si>
  <si>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</si>
  <si>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</si>
  <si>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</si>
  <si>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</si>
  <si>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</si>
  <si>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</si>
  <si>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</si>
  <si>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</si>
  <si>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</si>
  <si>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</si>
  <si>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</si>
  <si>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</si>
  <si>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</si>
  <si>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</si>
  <si>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</si>
  <si>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</si>
  <si>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</si>
  <si>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</si>
  <si>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</si>
  <si>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</si>
  <si>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</si>
  <si>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</si>
  <si>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</si>
  <si>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</si>
  <si>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</si>
  <si>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</si>
  <si>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</si>
  <si>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</si>
  <si>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</si>
  <si>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</si>
  <si>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</si>
  <si>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</si>
  <si>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</si>
  <si>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</si>
  <si>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</si>
  <si>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</si>
  <si>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</si>
  <si>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</si>
  <si>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</si>
  <si>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</si>
  <si>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</si>
  <si>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</si>
  <si>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</si>
  <si>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</si>
  <si>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</si>
  <si>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</si>
  <si>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</si>
  <si>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</si>
  <si>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</si>
  <si>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</si>
  <si>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</si>
  <si>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</si>
  <si>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</si>
  <si>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</si>
  <si>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</si>
  <si>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</si>
  <si>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</si>
  <si>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</si>
  <si>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</si>
  <si>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</si>
  <si>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</si>
  <si>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</si>
  <si>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</si>
  <si>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</si>
  <si>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</si>
  <si>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</si>
  <si>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</si>
  <si>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</si>
  <si>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</si>
  <si>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</si>
  <si>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</si>
  <si>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</si>
  <si>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</si>
  <si>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</si>
  <si>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</si>
  <si>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</si>
  <si>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</si>
  <si>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</si>
  <si>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</si>
  <si>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</si>
  <si>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</si>
  <si>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</si>
  <si>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</si>
  <si>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</si>
  <si>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</si>
  <si>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</si>
  <si>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</si>
  <si>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</si>
  <si>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</si>
  <si>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</si>
  <si>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</si>
  <si>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</si>
  <si>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</si>
  <si>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</si>
  <si>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</si>
  <si>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</si>
  <si>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</si>
  <si>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</si>
  <si>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</si>
  <si>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</si>
  <si>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</si>
  <si>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</si>
  <si>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</si>
  <si>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</si>
  <si>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</si>
  <si>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</si>
  <si>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</si>
  <si>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</si>
  <si>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</si>
  <si>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</si>
  <si>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</si>
  <si>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</si>
  <si>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</si>
  <si>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</si>
  <si>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</si>
  <si>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</si>
  <si>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</si>
  <si>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</si>
  <si>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</si>
  <si>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</si>
  <si>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</si>
  <si>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</si>
  <si>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</si>
  <si>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</si>
  <si>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</si>
  <si>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</si>
  <si>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</si>
  <si>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</si>
  <si>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</si>
  <si>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</si>
  <si>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</si>
  <si>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</si>
  <si>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</si>
  <si>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</si>
  <si>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</si>
  <si>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</si>
  <si>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</si>
  <si>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</si>
  <si>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</si>
  <si>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</si>
  <si>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</si>
  <si>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</si>
  <si>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</si>
  <si>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</si>
  <si>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</si>
  <si>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</si>
  <si>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</si>
  <si>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</si>
  <si>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</si>
  <si>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</si>
  <si>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</si>
  <si>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</si>
  <si>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</si>
  <si>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</si>
  <si>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</si>
  <si>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</si>
  <si>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</si>
  <si>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</si>
  <si>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</si>
  <si>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</si>
  <si>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</si>
  <si>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</si>
  <si>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</si>
  <si>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</si>
  <si>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</si>
  <si>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</si>
  <si>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</si>
  <si>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</si>
  <si>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</si>
  <si>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</si>
  <si>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</si>
  <si>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</si>
  <si>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</si>
  <si>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</si>
  <si>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</si>
  <si>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</si>
  <si>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</si>
  <si>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</si>
  <si>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</si>
  <si>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</si>
  <si>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</si>
  <si>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</si>
  <si>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</si>
  <si>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</si>
  <si>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</si>
  <si>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</si>
  <si>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</si>
  <si>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</si>
  <si>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</si>
  <si>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</si>
  <si>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</si>
  <si>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</si>
  <si>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</si>
  <si>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</si>
  <si>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</si>
  <si>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</si>
  <si>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</si>
  <si>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</si>
  <si>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</si>
  <si>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</si>
  <si>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</si>
  <si>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</si>
  <si>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</si>
  <si>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</si>
  <si>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</si>
  <si>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</si>
  <si>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</si>
  <si>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</si>
  <si>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</si>
  <si>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</si>
  <si>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</si>
  <si>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</si>
  <si>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</si>
  <si>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</si>
  <si>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</si>
  <si>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</si>
  <si>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</si>
  <si>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</si>
  <si>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</si>
  <si>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</si>
  <si>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</si>
  <si>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</si>
  <si>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</si>
  <si>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</si>
  <si>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</si>
  <si>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</si>
  <si>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</si>
  <si>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</si>
  <si>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</si>
  <si>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</si>
  <si>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</si>
  <si>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</si>
  <si>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</si>
  <si>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</si>
  <si>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</si>
  <si>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</si>
  <si>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</si>
  <si>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</si>
  <si>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</si>
  <si>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</si>
  <si>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</si>
  <si>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</si>
  <si>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</si>
  <si>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</si>
  <si>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</si>
  <si>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</si>
  <si>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</si>
  <si>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</si>
  <si>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</si>
  <si>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</si>
  <si>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</si>
  <si>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</si>
  <si>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</si>
  <si>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</si>
  <si>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</si>
  <si>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</si>
  <si>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</si>
  <si>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</si>
  <si>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</si>
  <si>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</si>
  <si>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</si>
  <si>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</si>
  <si>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</si>
  <si>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</si>
  <si>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</si>
  <si>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</si>
  <si>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</si>
  <si>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</si>
  <si>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</si>
  <si>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</si>
  <si>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</si>
  <si>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</si>
  <si>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</si>
  <si>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</si>
  <si>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</si>
  <si>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</si>
  <si>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</si>
  <si>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</si>
  <si>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</si>
  <si>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</si>
  <si>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</si>
  <si>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</si>
  <si>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</si>
  <si>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</si>
  <si>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</si>
  <si>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</si>
  <si>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</si>
  <si>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</si>
  <si>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</si>
  <si>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</si>
  <si>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</si>
  <si>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</si>
  <si>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</si>
  <si>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</si>
  <si>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</si>
  <si>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</si>
  <si>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</si>
  <si>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</si>
  <si>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</si>
  <si>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</si>
  <si>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</si>
  <si>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</si>
  <si>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</si>
  <si>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</si>
  <si>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</si>
  <si>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</si>
  <si>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</si>
  <si>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</si>
  <si>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</si>
  <si>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</si>
  <si>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</si>
  <si>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</si>
  <si>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</si>
  <si>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</si>
  <si>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</si>
  <si>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</si>
  <si>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</si>
  <si>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</si>
  <si>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</si>
  <si>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</si>
  <si>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</si>
  <si>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</si>
  <si>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</si>
  <si>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</si>
  <si>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</si>
  <si>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</si>
  <si>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</si>
  <si>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</si>
  <si>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</si>
  <si>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</si>
  <si>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</si>
  <si>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</si>
  <si>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</si>
  <si>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</si>
  <si>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</si>
  <si>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</si>
  <si>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</si>
  <si>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</si>
  <si>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</si>
  <si>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</si>
  <si>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</si>
  <si>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</si>
  <si>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</si>
  <si>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</si>
  <si>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</si>
  <si>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</si>
  <si>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</si>
  <si>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</si>
  <si>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</si>
  <si>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</si>
  <si>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</si>
  <si>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</si>
  <si>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</si>
  <si>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</si>
  <si>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</si>
  <si>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</si>
  <si>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</si>
  <si>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</si>
  <si>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</si>
  <si>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</si>
  <si>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</si>
  <si>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</si>
  <si>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</si>
  <si>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</si>
  <si>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</si>
  <si>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</si>
  <si>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</si>
  <si>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</si>
  <si>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</si>
  <si>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</si>
  <si>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</si>
  <si>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</si>
  <si>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</si>
  <si>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</si>
  <si>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</si>
  <si>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</si>
  <si>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</si>
  <si>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</si>
  <si>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</si>
  <si>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</si>
  <si>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</si>
  <si>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</si>
  <si>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</si>
  <si>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</si>
  <si>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</si>
  <si>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</si>
  <si>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</si>
  <si>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</si>
  <si>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</si>
  <si>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</si>
  <si>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</si>
  <si>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</si>
  <si>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</si>
  <si>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</si>
  <si>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</si>
  <si>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</si>
  <si>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</si>
  <si>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</si>
  <si>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</si>
  <si>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</si>
  <si>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</si>
  <si>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</si>
  <si>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</si>
  <si>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</si>
  <si>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</si>
  <si>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</si>
  <si>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</si>
  <si>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</si>
  <si>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</si>
  <si>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</si>
  <si>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</si>
  <si>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</si>
  <si>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</si>
  <si>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</si>
  <si>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</si>
  <si>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</si>
  <si>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</si>
  <si>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</si>
  <si>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</si>
  <si>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</si>
  <si>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</si>
  <si>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</si>
  <si>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</si>
  <si>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</si>
  <si>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</si>
  <si>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</si>
  <si>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</si>
  <si>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</si>
  <si>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</si>
  <si>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</si>
  <si>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</si>
  <si>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</si>
  <si>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</si>
  <si>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</si>
  <si>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</si>
  <si>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</si>
  <si>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</si>
  <si>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</si>
  <si>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</si>
  <si>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</si>
  <si>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</si>
  <si>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</si>
  <si>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</si>
  <si>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</si>
  <si>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</si>
  <si>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</si>
  <si>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</si>
  <si>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</si>
  <si>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</si>
  <si>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</si>
  <si>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</si>
  <si>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</si>
  <si>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</si>
  <si>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</si>
  <si>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</si>
  <si>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</si>
  <si>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</si>
  <si>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</si>
  <si>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</si>
  <si>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</si>
  <si>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</si>
  <si>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</si>
  <si>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</si>
  <si>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</si>
  <si>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</si>
  <si>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</si>
  <si>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</si>
  <si>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</si>
  <si>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</si>
  <si>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</si>
  <si>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</si>
  <si>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</si>
  <si>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</si>
  <si>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</si>
  <si>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</si>
  <si>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</si>
  <si>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</si>
  <si>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</si>
  <si>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</si>
  <si>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</si>
  <si>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</si>
  <si>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</si>
  <si>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</si>
  <si>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</si>
  <si>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</si>
  <si>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</si>
  <si>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</si>
  <si>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</si>
  <si>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</si>
  <si>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</si>
  <si>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</si>
  <si>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</si>
  <si>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</si>
  <si>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</si>
  <si>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</si>
  <si>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</si>
  <si>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</si>
  <si>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</si>
  <si>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</si>
  <si>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</si>
  <si>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</si>
  <si>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</si>
  <si>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</si>
  <si>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</si>
  <si>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</si>
  <si>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</si>
  <si>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</si>
  <si>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</si>
  <si>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</si>
  <si>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</si>
  <si>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</si>
  <si>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</si>
  <si>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</si>
  <si>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</si>
  <si>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</si>
  <si>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</si>
  <si>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</si>
  <si>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</si>
  <si>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</si>
  <si>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</si>
  <si>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</si>
  <si>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</si>
  <si>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</si>
  <si>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</si>
  <si>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</si>
  <si>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</si>
  <si>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</si>
  <si>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</si>
  <si>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</si>
  <si>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</si>
  <si>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</si>
  <si>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</si>
  <si>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</si>
  <si>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</si>
  <si>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</si>
  <si>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</si>
  <si>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</si>
  <si>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</si>
  <si>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</si>
  <si>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</si>
  <si>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</si>
  <si>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</si>
  <si>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</si>
  <si>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</si>
  <si>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</si>
  <si>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</si>
  <si>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</si>
  <si>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</si>
  <si>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</si>
  <si>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</si>
  <si>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</si>
  <si>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</si>
  <si>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</si>
  <si>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</si>
  <si>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</si>
  <si>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</si>
  <si>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</si>
  <si>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</si>
  <si>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</si>
  <si>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</si>
  <si>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</si>
  <si>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</si>
  <si>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</si>
  <si>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</si>
  <si>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</si>
  <si>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</si>
  <si>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</si>
  <si>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</si>
  <si>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</si>
  <si>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</si>
  <si>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</si>
  <si>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</si>
  <si>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</si>
  <si>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</si>
  <si>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</si>
  <si>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</si>
  <si>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</si>
  <si>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</si>
  <si>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</si>
  <si>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</si>
  <si>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</si>
  <si>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</si>
  <si>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</si>
  <si>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</si>
  <si>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</si>
  <si>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</si>
  <si>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</si>
  <si>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</si>
  <si>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</si>
  <si>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</si>
  <si>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</si>
  <si>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</si>
  <si>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</si>
  <si>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</si>
  <si>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</si>
  <si>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</si>
  <si>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</si>
  <si>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</si>
  <si>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</si>
  <si>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</si>
  <si>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</si>
  <si>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</si>
  <si>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</si>
  <si>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</si>
  <si>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</si>
  <si>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</si>
  <si>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</si>
  <si>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</si>
  <si>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</si>
  <si>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</si>
  <si>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</si>
  <si>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</si>
  <si>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</si>
  <si>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</si>
  <si>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</si>
  <si>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</si>
  <si>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</si>
  <si>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</si>
  <si>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</si>
  <si>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</si>
  <si>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</si>
  <si>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</si>
  <si>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</si>
  <si>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</si>
  <si>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</si>
  <si>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</si>
  <si>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</si>
  <si>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</si>
  <si>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</si>
  <si>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</si>
  <si>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</si>
  <si>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</si>
  <si>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</si>
  <si>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</si>
  <si>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</si>
  <si>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</si>
  <si>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</si>
  <si>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</si>
  <si>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</si>
  <si>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</si>
  <si>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</si>
  <si>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</si>
  <si>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</si>
  <si>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</si>
  <si>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</si>
  <si>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</si>
  <si>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</si>
  <si>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</si>
  <si>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</si>
  <si>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</si>
  <si>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</si>
  <si>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</si>
  <si>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</si>
  <si>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</si>
  <si>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</si>
  <si>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</si>
  <si>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</si>
  <si>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</si>
  <si>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</si>
  <si>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</si>
  <si>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</si>
  <si>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</si>
  <si>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</si>
  <si>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</si>
  <si>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</si>
  <si>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</si>
  <si>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</si>
  <si>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</si>
  <si>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</si>
  <si>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</si>
  <si>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</si>
  <si>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</si>
  <si>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</si>
  <si>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</si>
  <si>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</si>
  <si>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</si>
  <si>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</si>
  <si>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</si>
  <si>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</si>
  <si>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</si>
  <si>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</si>
  <si>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</si>
  <si>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</si>
  <si>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</si>
  <si>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</si>
  <si>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</si>
  <si>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</si>
  <si>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</si>
  <si>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</si>
  <si>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</si>
  <si>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</si>
  <si>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</si>
  <si>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</si>
  <si>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</si>
  <si>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</si>
  <si>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</si>
  <si>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</si>
  <si>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</si>
  <si>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</si>
  <si>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</si>
  <si>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</si>
  <si>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</si>
  <si>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</si>
  <si>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</si>
  <si>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</si>
  <si>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</si>
  <si>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</si>
  <si>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</si>
  <si>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</si>
  <si>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</si>
  <si>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</si>
  <si>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</si>
  <si>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</si>
  <si>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</si>
  <si>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</si>
  <si>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</si>
  <si>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</si>
  <si>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</si>
  <si>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</si>
  <si>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</si>
  <si>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</si>
  <si>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</si>
  <si>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</si>
  <si>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</si>
  <si>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</si>
  <si>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</si>
  <si>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</si>
  <si>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</si>
  <si>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</si>
  <si>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</si>
  <si>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</si>
  <si>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</si>
  <si>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</si>
  <si>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</si>
  <si>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</si>
  <si>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</si>
  <si>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</si>
  <si>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</si>
  <si>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</si>
  <si>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</si>
  <si>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</si>
  <si>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</si>
  <si>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</si>
  <si>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</si>
  <si>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</si>
  <si>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</si>
  <si>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</si>
  <si>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</si>
  <si>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</si>
  <si>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</si>
  <si>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</si>
  <si>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</si>
  <si>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</si>
  <si>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</si>
  <si>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</si>
  <si>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</si>
  <si>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</si>
  <si>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</si>
  <si>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</si>
  <si>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</si>
  <si>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</si>
  <si>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</si>
  <si>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</si>
  <si>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</si>
  <si>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</si>
  <si>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</si>
  <si>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</si>
  <si>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</si>
  <si>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</si>
  <si>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</si>
  <si>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</si>
  <si>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</si>
  <si>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</si>
  <si>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</si>
  <si>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</si>
  <si>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</si>
  <si>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</si>
  <si>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</si>
  <si>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</si>
  <si>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</si>
  <si>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</si>
  <si>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</si>
  <si>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</si>
  <si>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</si>
  <si>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</si>
  <si>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</si>
  <si>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</si>
  <si>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</si>
  <si>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</si>
  <si>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</si>
  <si>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</si>
  <si>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</si>
  <si>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</si>
  <si>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</si>
  <si>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</si>
  <si>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</si>
  <si>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</si>
  <si>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</si>
  <si>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</si>
  <si>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</si>
  <si>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</si>
  <si>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</si>
  <si>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</si>
  <si>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</si>
  <si>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</si>
  <si>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</si>
  <si>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</si>
  <si>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</si>
  <si>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</si>
  <si>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</si>
  <si>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</si>
  <si>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</si>
  <si>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</si>
  <si>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</si>
  <si>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</si>
  <si>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</si>
  <si>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</si>
  <si>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</si>
  <si>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</si>
  <si>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</si>
  <si>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</si>
  <si>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</si>
  <si>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</si>
  <si>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</si>
  <si>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</si>
  <si>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</si>
  <si>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</si>
  <si>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</si>
  <si>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</si>
  <si>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</si>
  <si>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</si>
  <si>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</si>
  <si>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</si>
  <si>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</si>
  <si>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</si>
  <si>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</si>
  <si>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</si>
  <si>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</si>
  <si>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</si>
  <si>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</si>
  <si>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</si>
  <si>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</si>
  <si>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</si>
  <si>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</si>
  <si>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</si>
  <si>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</si>
  <si>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</si>
  <si>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</si>
  <si>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</si>
  <si>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</si>
  <si>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</si>
  <si>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</si>
  <si>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</si>
  <si>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</si>
  <si>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</si>
  <si>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</si>
  <si>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</si>
  <si>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</si>
  <si>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</si>
  <si>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</si>
  <si>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</si>
  <si>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</si>
  <si>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</si>
  <si>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</si>
  <si>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</si>
  <si>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</si>
  <si>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</si>
  <si>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</si>
  <si>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</si>
  <si>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</si>
  <si>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</si>
  <si>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</si>
  <si>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</si>
  <si>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</si>
  <si>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</si>
  <si>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</si>
  <si>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</si>
  <si>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</si>
  <si>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</si>
  <si>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</si>
  <si>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</si>
  <si>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</si>
  <si>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</si>
  <si>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</si>
  <si>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</si>
  <si>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</si>
  <si>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</si>
  <si>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</si>
  <si>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</si>
  <si>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</si>
  <si>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</si>
  <si>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</si>
  <si>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</si>
  <si>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</si>
  <si>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</si>
  <si>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</si>
  <si>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</si>
  <si>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</si>
  <si>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</si>
  <si>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</si>
  <si>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</si>
  <si>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</si>
  <si>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</si>
  <si>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</si>
  <si>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</si>
  <si>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</si>
  <si>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</si>
  <si>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</si>
  <si>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</si>
  <si>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</si>
  <si>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</si>
  <si>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</si>
  <si>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</si>
  <si>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</si>
  <si>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</si>
  <si>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</si>
  <si>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</si>
  <si>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</si>
  <si>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</si>
  <si>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</si>
  <si>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</si>
  <si>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</si>
  <si>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</si>
  <si>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</si>
  <si>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</si>
  <si>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</si>
  <si>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</si>
  <si>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</si>
  <si>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</si>
  <si>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</si>
  <si>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</si>
  <si>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</si>
  <si>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</si>
  <si>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</si>
  <si>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</si>
  <si>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</si>
  <si>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</si>
  <si>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</si>
  <si>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</si>
  <si>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</si>
  <si>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</si>
  <si>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</si>
  <si>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</si>
  <si>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</si>
  <si>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</si>
  <si>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</si>
  <si>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</si>
  <si>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</si>
  <si>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</si>
  <si>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</si>
  <si>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</si>
  <si>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</si>
  <si>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</si>
  <si>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</si>
  <si>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</si>
  <si>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</si>
  <si>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</si>
  <si>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</si>
  <si>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</si>
  <si>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</si>
  <si>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</si>
  <si>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</si>
  <si>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</si>
  <si>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</si>
  <si>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</si>
  <si>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</si>
  <si>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</si>
  <si>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</si>
  <si>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</si>
  <si>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</si>
  <si>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</si>
  <si>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</si>
  <si>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</si>
  <si>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</si>
  <si>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</si>
  <si>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</si>
  <si>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</si>
  <si>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</si>
  <si>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</si>
  <si>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</si>
  <si>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</si>
  <si>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</si>
  <si>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</si>
  <si>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</si>
  <si>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</si>
  <si>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</si>
  <si>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</si>
  <si>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</si>
  <si>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</si>
  <si>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</si>
  <si>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</si>
  <si>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</si>
  <si>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</si>
  <si>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</si>
  <si>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</si>
  <si>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</si>
  <si>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</si>
  <si>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</si>
  <si>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</si>
  <si>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</si>
  <si>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</si>
  <si>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</si>
  <si>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</si>
  <si>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</si>
  <si>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</si>
  <si>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</si>
  <si>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</si>
  <si>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</si>
  <si>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</si>
  <si>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</si>
  <si>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</si>
  <si>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</si>
  <si>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</si>
  <si>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</si>
  <si>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</si>
  <si>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</si>
  <si>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</si>
  <si>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</si>
  <si>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</si>
  <si>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</si>
  <si>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</si>
  <si>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</si>
  <si>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</si>
  <si>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</si>
  <si>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</si>
  <si>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</si>
  <si>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</si>
  <si>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</si>
  <si>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</si>
  <si>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</si>
  <si>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</si>
  <si>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</si>
  <si>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</si>
  <si>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</si>
  <si>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</si>
  <si>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</si>
  <si>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</si>
  <si>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</si>
  <si>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</si>
  <si>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</si>
  <si>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</si>
  <si>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</si>
  <si>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</si>
  <si>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</si>
  <si>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</si>
  <si>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</si>
  <si>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</si>
  <si>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</si>
  <si>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</si>
  <si>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</si>
  <si>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</si>
  <si>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</si>
  <si>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</si>
  <si>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</si>
  <si>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</si>
  <si>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</si>
  <si>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</si>
  <si>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</si>
  <si>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</si>
  <si>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</si>
  <si>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</si>
  <si>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</si>
  <si>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</si>
  <si>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</si>
  <si>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</si>
  <si>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</si>
  <si>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</si>
  <si>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</si>
  <si>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</si>
  <si>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</si>
  <si>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</si>
  <si>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</si>
  <si>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</si>
  <si>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</si>
  <si>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</si>
  <si>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</si>
  <si>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</si>
  <si>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</si>
  <si>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</si>
  <si>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</si>
  <si>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</si>
  <si>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</si>
  <si>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</si>
  <si>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</si>
  <si>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</si>
  <si>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</si>
  <si>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</si>
  <si>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</si>
  <si>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</si>
  <si>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</si>
  <si>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</si>
  <si>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</si>
  <si>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</si>
  <si>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</si>
  <si>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</si>
  <si>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</si>
  <si>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</si>
  <si>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</si>
  <si>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</si>
  <si>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</si>
  <si>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</si>
  <si>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</si>
  <si>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</si>
  <si>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</si>
  <si>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</si>
  <si>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</si>
  <si>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</si>
  <si>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</si>
  <si>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</si>
  <si>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</si>
  <si>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</si>
  <si>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</si>
  <si>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</si>
  <si>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</si>
  <si>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</si>
  <si>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</si>
  <si>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</si>
  <si>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</si>
  <si>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</si>
  <si>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</si>
  <si>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</si>
  <si>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</si>
  <si>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</si>
  <si>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</si>
  <si>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</si>
  <si>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</si>
  <si>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</si>
  <si>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</si>
  <si>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</si>
  <si>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</si>
  <si>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</si>
  <si>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</si>
  <si>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</si>
  <si>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</si>
  <si>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</si>
  <si>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</si>
  <si>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</si>
  <si>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</si>
  <si>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</si>
  <si>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</si>
  <si>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</si>
  <si>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</si>
  <si>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</si>
  <si>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</si>
  <si>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</si>
  <si>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</si>
  <si>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</si>
  <si>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</si>
  <si>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</si>
  <si>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</si>
  <si>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</si>
  <si>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</si>
  <si>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</si>
  <si>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</si>
  <si>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</si>
  <si>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</si>
  <si>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</si>
  <si>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</si>
  <si>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</si>
  <si>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</si>
  <si>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</si>
  <si>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</si>
  <si>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</si>
  <si>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</si>
  <si>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</si>
  <si>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</si>
  <si>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</si>
  <si>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</si>
  <si>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</si>
  <si>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</si>
  <si>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</si>
  <si>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</si>
  <si>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</si>
  <si>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</si>
  <si>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</si>
  <si>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</si>
  <si>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</si>
  <si>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</si>
  <si>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</si>
  <si>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</si>
  <si>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</si>
  <si>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</si>
  <si>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</si>
  <si>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</si>
  <si>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</si>
  <si>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</si>
  <si>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</si>
  <si>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</si>
  <si>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</si>
  <si>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</si>
  <si>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</si>
  <si>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</si>
  <si>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</si>
  <si>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</si>
  <si>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</si>
  <si>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</si>
  <si>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</si>
  <si>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</si>
  <si>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</si>
  <si>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</si>
  <si>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</si>
  <si>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</si>
  <si>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</si>
  <si>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</si>
  <si>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</si>
  <si>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</si>
  <si>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</si>
  <si>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</si>
  <si>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</si>
  <si>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</si>
  <si>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</si>
  <si>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</si>
  <si>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</si>
  <si>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</si>
  <si>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</si>
  <si>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</si>
  <si>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</si>
  <si>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</si>
  <si>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</si>
  <si>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</si>
  <si>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</si>
  <si>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</si>
  <si>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</si>
  <si>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</si>
  <si>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</si>
  <si>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</si>
  <si>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</si>
  <si>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</si>
  <si>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</si>
  <si>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</si>
  <si>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</si>
  <si>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</si>
  <si>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</si>
  <si>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</si>
  <si>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</si>
  <si>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</si>
  <si>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</si>
  <si>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</si>
  <si>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</si>
  <si>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</si>
  <si>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</si>
  <si>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</si>
  <si>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</si>
  <si>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</si>
  <si>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</si>
  <si>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</si>
  <si>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</si>
  <si>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</si>
  <si>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</si>
  <si>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</si>
  <si>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</si>
  <si>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</si>
  <si>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</si>
  <si>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</si>
  <si>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</si>
  <si>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</si>
  <si>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</si>
  <si>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</si>
  <si>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</si>
  <si>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</si>
  <si>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</si>
  <si>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</si>
  <si>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</si>
  <si>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</si>
  <si>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</si>
  <si>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</si>
  <si>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</si>
  <si>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</si>
  <si>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</si>
  <si>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</si>
  <si>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</si>
  <si>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</si>
  <si>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</si>
  <si>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</si>
  <si>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</si>
  <si>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</si>
  <si>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</si>
  <si>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</si>
  <si>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</si>
  <si>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</si>
  <si>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</si>
  <si>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</si>
  <si>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</si>
  <si>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</si>
  <si>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</si>
  <si>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</si>
  <si>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</si>
  <si>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</si>
  <si>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</si>
  <si>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</si>
  <si>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</si>
  <si>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</si>
  <si>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</si>
  <si>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</si>
  <si>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</si>
  <si>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</si>
  <si>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</si>
  <si>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</si>
  <si>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</si>
  <si>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</si>
  <si>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</si>
  <si>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</si>
  <si>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</si>
  <si>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</si>
  <si>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</si>
  <si>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</si>
  <si>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</si>
  <si>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</si>
  <si>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</si>
  <si>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</si>
  <si>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</si>
  <si>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</si>
  <si>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</si>
  <si>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</si>
  <si>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</si>
  <si>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</si>
  <si>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</si>
  <si>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</si>
  <si>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</si>
  <si>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</si>
  <si>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</si>
  <si>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</si>
  <si>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</si>
  <si>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</si>
  <si>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</si>
  <si>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</si>
  <si>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</si>
  <si>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</si>
  <si>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</si>
  <si>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</si>
  <si>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</si>
  <si>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</si>
  <si>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</si>
  <si>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</si>
  <si>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</si>
  <si>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</si>
  <si>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</si>
  <si>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</si>
  <si>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</si>
  <si>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</si>
  <si>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</si>
  <si>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</si>
  <si>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</si>
  <si>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</si>
  <si>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</si>
  <si>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</si>
  <si>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</si>
  <si>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</si>
  <si>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</si>
  <si>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</si>
  <si>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</si>
  <si>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</si>
  <si>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</si>
  <si>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</si>
  <si>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</si>
  <si>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</si>
  <si>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</si>
  <si>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</si>
  <si>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</si>
  <si>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</si>
  <si>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</si>
  <si>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</si>
  <si>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</si>
  <si>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</si>
  <si>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</si>
  <si>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</si>
  <si>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</si>
  <si>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</si>
  <si>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</si>
  <si>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</si>
  <si>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</si>
  <si>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</si>
  <si>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</si>
  <si>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</si>
  <si>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</si>
  <si>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</si>
  <si>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</si>
  <si>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</si>
  <si>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</si>
  <si>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</si>
  <si>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</si>
  <si>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</si>
  <si>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</si>
  <si>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</si>
  <si>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</si>
  <si>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</si>
  <si>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</si>
  <si>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</si>
  <si>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</si>
  <si>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</si>
  <si>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</si>
  <si>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</si>
  <si>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</si>
  <si>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</si>
  <si>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</si>
  <si>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</si>
  <si>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</si>
  <si>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</si>
  <si>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</si>
  <si>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</si>
  <si>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</si>
  <si>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</si>
  <si>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</si>
  <si>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</si>
  <si>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</si>
  <si>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</si>
  <si>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</si>
  <si>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</si>
  <si>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</si>
  <si>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</si>
  <si>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</si>
  <si>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</si>
  <si>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</si>
  <si>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</si>
  <si>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</si>
  <si>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</si>
  <si>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</si>
  <si>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</si>
  <si>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</si>
  <si>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</si>
  <si>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</si>
  <si>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</si>
  <si>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</si>
  <si>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</si>
  <si>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</si>
  <si>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</si>
  <si>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</si>
  <si>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</si>
  <si>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</si>
  <si>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</si>
  <si>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</si>
  <si>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</si>
  <si>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</si>
  <si>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</si>
  <si>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</si>
  <si>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</si>
  <si>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</si>
  <si>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</si>
  <si>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</si>
  <si>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</si>
  <si>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</si>
  <si>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</si>
  <si>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</si>
  <si>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</si>
  <si>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</si>
  <si>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</si>
  <si>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</si>
  <si>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</si>
  <si>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</si>
  <si>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</si>
  <si>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</si>
  <si>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</si>
  <si>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</si>
  <si>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</si>
  <si>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</si>
  <si>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</si>
  <si>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</si>
  <si>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</si>
  <si>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</si>
  <si>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</si>
  <si>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</si>
  <si>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</si>
  <si>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</si>
  <si>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</si>
  <si>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</si>
  <si>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</si>
  <si>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</si>
  <si>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</si>
  <si>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</si>
  <si>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</si>
  <si>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</si>
  <si>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</si>
  <si>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</si>
  <si>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</si>
  <si>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</si>
  <si>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</si>
  <si>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</si>
  <si>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</si>
  <si>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</si>
  <si>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</si>
  <si>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</si>
  <si>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</si>
  <si>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</si>
  <si>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</si>
  <si>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</si>
  <si>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</si>
  <si>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</si>
  <si>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</si>
  <si>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</si>
  <si>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</si>
  <si>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</si>
  <si>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</si>
  <si>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</si>
  <si>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</si>
  <si>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</si>
  <si>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</si>
  <si>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</si>
  <si>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</si>
  <si>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</si>
  <si>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</si>
  <si>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</si>
  <si>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</si>
  <si>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</si>
  <si>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</si>
  <si>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</si>
  <si>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</si>
  <si>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</si>
  <si>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</si>
  <si>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</si>
  <si>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</si>
  <si>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</si>
  <si>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</si>
  <si>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</si>
  <si>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</si>
  <si>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</si>
  <si>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</si>
  <si>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</si>
  <si>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</si>
  <si>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</si>
  <si>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</si>
  <si>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</si>
  <si>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</si>
  <si>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</si>
  <si>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</si>
  <si>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</si>
  <si>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</si>
  <si>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</si>
  <si>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</si>
  <si>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</si>
  <si>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</si>
  <si>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</si>
  <si>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</si>
  <si>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</si>
  <si>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</si>
  <si>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</si>
  <si>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</si>
  <si>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</si>
  <si>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</si>
  <si>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</si>
  <si>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</si>
  <si>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</si>
  <si>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</si>
  <si>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</si>
  <si>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</si>
  <si>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</si>
  <si>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</si>
  <si>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</si>
  <si>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</si>
  <si>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</si>
  <si>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</si>
  <si>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</si>
  <si>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</si>
  <si>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</si>
  <si>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</si>
  <si>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</si>
  <si>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</si>
  <si>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</si>
  <si>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</si>
  <si>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</si>
  <si>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</si>
  <si>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</si>
  <si>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</si>
  <si>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</si>
  <si>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</si>
  <si>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</si>
  <si>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</si>
  <si>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</si>
  <si>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</si>
  <si>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</si>
  <si>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</si>
  <si>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</si>
  <si>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</si>
  <si>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</si>
  <si>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</si>
  <si>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</si>
  <si>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</si>
  <si>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</si>
  <si>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</si>
  <si>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</si>
  <si>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</si>
  <si>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</si>
  <si>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</si>
  <si>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</si>
  <si>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</si>
  <si>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</si>
  <si>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</si>
  <si>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</si>
  <si>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</si>
  <si>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</si>
  <si>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</si>
  <si>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</si>
  <si>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</si>
  <si>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</si>
  <si>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</si>
  <si>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</si>
  <si>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</si>
  <si>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</si>
  <si>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</si>
  <si>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</si>
  <si>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</si>
  <si>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</si>
  <si>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</si>
  <si>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</si>
  <si>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</si>
  <si>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</si>
  <si>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</si>
  <si>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</si>
  <si>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</si>
  <si>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</si>
  <si>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</si>
  <si>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</si>
  <si>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</si>
  <si>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</si>
  <si>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</si>
  <si>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</si>
  <si>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</si>
  <si>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</si>
  <si>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</si>
  <si>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</si>
  <si>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</si>
  <si>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</si>
  <si>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</si>
  <si>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</si>
  <si>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</si>
  <si>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</si>
  <si>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</si>
  <si>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</si>
  <si>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</si>
  <si>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</si>
  <si>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</si>
  <si>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</si>
  <si>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</si>
  <si>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</si>
  <si>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</si>
  <si>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</si>
  <si>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</si>
  <si>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</si>
  <si>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</si>
  <si>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</si>
  <si>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</si>
  <si>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</si>
  <si>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</si>
  <si>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</si>
  <si>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</si>
  <si>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</si>
  <si>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</si>
  <si>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</si>
  <si>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</si>
  <si>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</si>
  <si>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</si>
  <si>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</si>
  <si>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</si>
  <si>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</si>
  <si>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</si>
  <si>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</si>
  <si>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</si>
  <si>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</si>
  <si>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</si>
  <si>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</si>
  <si>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</si>
  <si>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</si>
  <si>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</si>
  <si>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</si>
  <si>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</si>
  <si>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</si>
  <si>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</si>
  <si>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</si>
  <si>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</si>
  <si>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</si>
  <si>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</si>
  <si>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</si>
  <si>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</si>
  <si>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</si>
  <si>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</si>
  <si>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</si>
  <si>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</si>
  <si>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</si>
  <si>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</si>
  <si>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</si>
  <si>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</si>
  <si>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</si>
  <si>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</si>
  <si>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</si>
  <si>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</si>
  <si>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</si>
  <si>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</si>
  <si>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</si>
  <si>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</si>
  <si>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</si>
  <si>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</si>
  <si>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</si>
  <si>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</si>
  <si>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</si>
  <si>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</si>
  <si>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</si>
  <si>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</si>
  <si>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</si>
  <si>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</si>
  <si>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</si>
  <si>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</si>
  <si>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</si>
  <si>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</si>
  <si>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</si>
  <si>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</si>
  <si>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</si>
  <si>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</si>
  <si>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</si>
  <si>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</si>
  <si>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</si>
  <si>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</si>
  <si>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</si>
  <si>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</si>
  <si>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</si>
  <si>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</si>
  <si>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</si>
  <si>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</si>
  <si>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</si>
  <si>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</si>
  <si>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</si>
  <si>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</si>
  <si>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</si>
  <si>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</si>
  <si>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</si>
  <si>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</si>
  <si>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</si>
  <si>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</si>
  <si>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</si>
  <si>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</si>
  <si>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</si>
  <si>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</si>
  <si>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</si>
  <si>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</si>
  <si>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</si>
  <si>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</si>
  <si>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</si>
  <si>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</si>
  <si>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</si>
  <si>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</si>
  <si>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</si>
  <si>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</si>
  <si>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</si>
  <si>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</si>
  <si>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</si>
  <si>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</si>
  <si>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</si>
  <si>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</si>
  <si>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</si>
  <si>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</si>
  <si>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</si>
  <si>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</si>
  <si>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</si>
  <si>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</si>
  <si>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</si>
  <si>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</si>
  <si>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</si>
  <si>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</si>
  <si>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</si>
  <si>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</si>
  <si>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</si>
  <si>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</si>
  <si>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</si>
  <si>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</si>
  <si>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</si>
  <si>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</si>
  <si>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</si>
  <si>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</si>
  <si>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</si>
  <si>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</si>
  <si>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</si>
  <si>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</si>
  <si>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</si>
  <si>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</si>
  <si>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</si>
  <si>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</si>
  <si>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</si>
  <si>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</si>
  <si>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</si>
  <si>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</si>
  <si>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</si>
  <si>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</si>
  <si>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</si>
  <si>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</si>
  <si>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</si>
  <si>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</si>
  <si>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</si>
  <si>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</si>
  <si>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</si>
  <si>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</si>
  <si>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</si>
  <si>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</si>
  <si>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</si>
  <si>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</si>
  <si>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</si>
  <si>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</si>
  <si>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</si>
  <si>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</si>
  <si>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</si>
  <si>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</si>
  <si>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</si>
  <si>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</si>
  <si>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</si>
  <si>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</si>
  <si>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</si>
  <si>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</si>
  <si>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</si>
  <si>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</si>
  <si>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</si>
  <si>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</si>
  <si>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</si>
  <si>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</si>
  <si>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</si>
  <si>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</si>
  <si>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</si>
  <si>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</si>
  <si>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</si>
  <si>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</si>
  <si>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</si>
  <si>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</si>
  <si>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</si>
  <si>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</si>
  <si>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</si>
  <si>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</si>
  <si>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</si>
  <si>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</si>
  <si>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</si>
  <si>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</si>
  <si>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</si>
  <si>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</si>
  <si>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</si>
  <si>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</si>
  <si>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</si>
  <si>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</si>
  <si>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</si>
  <si>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</si>
  <si>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</si>
  <si>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</si>
  <si>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</si>
  <si>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</si>
  <si>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</si>
  <si>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</si>
  <si>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</si>
  <si>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</si>
  <si>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</si>
  <si>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</si>
  <si>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</si>
  <si>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</si>
  <si>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</si>
  <si>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</si>
  <si>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</si>
  <si>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</si>
  <si>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</si>
  <si>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</si>
  <si>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</si>
  <si>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</si>
  <si>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</si>
  <si>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</si>
  <si>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</si>
  <si>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</si>
  <si>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</si>
  <si>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</si>
  <si>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</si>
  <si>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</si>
  <si>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</si>
  <si>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</si>
  <si>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</si>
  <si>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</si>
  <si>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</si>
  <si>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</si>
  <si>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</si>
  <si>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</si>
  <si>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</si>
  <si>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</si>
  <si>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</si>
  <si>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</si>
  <si>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</si>
  <si>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</si>
  <si>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</si>
  <si>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</si>
  <si>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</si>
  <si>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</si>
  <si>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</si>
  <si>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</si>
  <si>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</si>
  <si>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</si>
  <si>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</si>
  <si>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</si>
  <si>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</si>
  <si>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</si>
  <si>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</si>
  <si>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</si>
  <si>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</si>
  <si>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</si>
  <si>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</si>
  <si>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</si>
  <si>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</si>
  <si>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</si>
  <si>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</si>
  <si>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</si>
  <si>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</si>
  <si>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</si>
  <si>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</si>
  <si>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</si>
  <si>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</si>
  <si>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</si>
  <si>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</si>
  <si>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</si>
  <si>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</si>
  <si>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</si>
  <si>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</si>
  <si>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</si>
  <si>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</si>
  <si>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</si>
  <si>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</si>
  <si>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</si>
  <si>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</si>
  <si>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</si>
  <si>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</si>
  <si>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</si>
  <si>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</si>
  <si>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</si>
  <si>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</si>
  <si>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</si>
  <si>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</si>
  <si>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</si>
  <si>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</si>
  <si>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</si>
  <si>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</si>
  <si>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</si>
  <si>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</si>
  <si>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</si>
  <si>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</si>
  <si>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</si>
  <si>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</si>
  <si>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</si>
  <si>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</si>
  <si>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</si>
  <si>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</si>
  <si>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</si>
  <si>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</si>
  <si>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</si>
  <si>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</si>
  <si>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</si>
  <si>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</si>
  <si>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</si>
  <si>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</si>
  <si>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</si>
  <si>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</si>
  <si>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</si>
  <si>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</si>
  <si>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</si>
  <si>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</si>
  <si>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</si>
  <si>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</si>
  <si>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</si>
  <si>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</si>
  <si>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</si>
  <si>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</si>
  <si>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</si>
  <si>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</si>
  <si>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</si>
  <si>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</si>
  <si>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</si>
  <si>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</si>
  <si>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</si>
  <si>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</si>
  <si>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</si>
  <si>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</si>
  <si>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</si>
  <si>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</si>
  <si>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</si>
  <si>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</si>
  <si>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</si>
  <si>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</si>
  <si>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</si>
  <si>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</si>
  <si>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</si>
  <si>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</si>
  <si>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</si>
  <si>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</si>
  <si>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</si>
  <si>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</si>
  <si>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</si>
  <si>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</si>
  <si>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</si>
  <si>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</si>
  <si>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</si>
  <si>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</si>
  <si>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</si>
  <si>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</si>
  <si>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</si>
  <si>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</si>
  <si>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</si>
  <si>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</si>
  <si>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</si>
  <si>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</si>
  <si>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</si>
  <si>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</si>
  <si>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</si>
  <si>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</si>
  <si>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</si>
  <si>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</si>
  <si>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</si>
  <si>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</si>
  <si>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</si>
  <si>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</si>
  <si>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</si>
  <si>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</si>
  <si>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</si>
  <si>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</si>
  <si>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</si>
  <si>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</si>
  <si>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</si>
  <si>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</si>
  <si>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</si>
  <si>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</si>
  <si>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</si>
  <si>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</si>
  <si>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</si>
  <si>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</si>
  <si>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</si>
  <si>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</si>
  <si>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</si>
  <si>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</si>
  <si>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</si>
  <si>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</si>
  <si>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</si>
  <si>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</si>
  <si>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</si>
  <si>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</si>
  <si>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</si>
  <si>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</si>
  <si>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</si>
  <si>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</si>
  <si>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</si>
  <si>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</si>
  <si>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</si>
  <si>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</si>
  <si>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</si>
  <si>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</si>
  <si>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</si>
  <si>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</si>
  <si>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</si>
  <si>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</si>
  <si>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</si>
  <si>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</si>
  <si>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</si>
  <si>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</si>
  <si>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</si>
  <si>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</si>
  <si>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</si>
  <si>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</si>
  <si>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</si>
  <si>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</si>
  <si>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</si>
  <si>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</si>
  <si>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</si>
  <si>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</si>
  <si>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</si>
  <si>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</si>
  <si>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</si>
  <si>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</si>
  <si>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</si>
  <si>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</si>
  <si>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</si>
  <si>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</si>
  <si>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</si>
  <si>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</si>
  <si>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</si>
  <si>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</si>
  <si>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</si>
  <si>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</si>
  <si>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</si>
  <si>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</si>
  <si>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</si>
  <si>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</si>
  <si>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</si>
  <si>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</si>
  <si>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</si>
  <si>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</si>
  <si>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</si>
  <si>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</si>
  <si>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</si>
  <si>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</si>
  <si>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</si>
  <si>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</si>
  <si>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</si>
  <si>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</si>
  <si>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</si>
  <si>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</si>
  <si>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</si>
  <si>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</si>
  <si>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</si>
  <si>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</si>
  <si>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</si>
  <si>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</si>
  <si>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</si>
  <si>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</si>
  <si>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</si>
  <si>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</si>
  <si>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</si>
  <si>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</si>
  <si>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</si>
  <si>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</si>
  <si>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</si>
  <si>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</si>
  <si>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</si>
  <si>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</si>
  <si>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</si>
  <si>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</si>
  <si>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</si>
  <si>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</si>
  <si>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</si>
  <si>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</si>
  <si>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</si>
  <si>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</si>
  <si>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</si>
  <si>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</si>
  <si>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</si>
  <si>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</si>
  <si>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</si>
  <si>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</si>
  <si>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</si>
  <si>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</si>
  <si>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</si>
  <si>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</si>
  <si>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</si>
  <si>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</si>
  <si>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</si>
  <si>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</si>
  <si>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</si>
  <si>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</si>
  <si>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</si>
  <si>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</si>
  <si>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</si>
  <si>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</si>
  <si>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</si>
  <si>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</si>
  <si>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</si>
  <si>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</si>
  <si>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</si>
  <si>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</si>
  <si>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</si>
  <si>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</si>
  <si>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</si>
  <si>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</si>
  <si>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</si>
  <si>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</si>
  <si>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</si>
  <si>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</si>
  <si>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</si>
  <si>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</si>
  <si>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</si>
  <si>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</si>
  <si>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</si>
  <si>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</si>
  <si>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</si>
  <si>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</si>
  <si>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</si>
  <si>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</si>
  <si>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</si>
  <si>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</si>
  <si>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</si>
  <si>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</si>
  <si>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</si>
  <si>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</si>
  <si>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</si>
  <si>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</si>
  <si>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</si>
  <si>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</si>
  <si>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</si>
  <si>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</si>
  <si>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</si>
  <si>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</si>
  <si>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</si>
  <si>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</si>
  <si>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</si>
  <si>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</si>
  <si>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</si>
  <si>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</si>
  <si>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</si>
  <si>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</si>
  <si>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</si>
  <si>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</si>
  <si>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</si>
  <si>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</si>
  <si>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</si>
  <si>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</si>
  <si>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</si>
  <si>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</si>
  <si>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</si>
  <si>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</si>
  <si>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</si>
  <si>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</si>
  <si>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</si>
  <si>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</si>
  <si>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</si>
  <si>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</si>
  <si>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</si>
  <si>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</si>
  <si>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</si>
  <si>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</si>
  <si>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</si>
  <si>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</si>
  <si>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</si>
  <si>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</si>
  <si>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</si>
  <si>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</si>
  <si>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</si>
  <si>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</si>
  <si>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</si>
  <si>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</si>
  <si>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</si>
  <si>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</si>
  <si>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</si>
  <si>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</si>
  <si>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</si>
  <si>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</si>
  <si>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</si>
  <si>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</si>
  <si>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</si>
  <si>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</si>
  <si>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</si>
  <si>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</si>
  <si>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</si>
  <si>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</si>
  <si>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</si>
  <si>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</si>
  <si>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</si>
  <si>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</si>
  <si>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</si>
  <si>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</si>
  <si>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</si>
  <si>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</si>
  <si>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</si>
  <si>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</si>
  <si>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</si>
  <si>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</si>
  <si>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</si>
  <si>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</si>
  <si>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</si>
  <si>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</si>
  <si>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</si>
  <si>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</si>
  <si>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</si>
  <si>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</si>
  <si>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</si>
  <si>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</si>
  <si>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</si>
  <si>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</si>
  <si>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</si>
  <si>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</si>
  <si>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</si>
  <si>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</si>
  <si>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</si>
  <si>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</si>
  <si>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</si>
  <si>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</si>
  <si>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</si>
  <si>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</si>
  <si>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</si>
  <si>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</si>
  <si>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</si>
  <si>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</si>
  <si>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</si>
  <si>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</si>
  <si>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</si>
  <si>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</si>
  <si>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</si>
  <si>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</si>
  <si>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</si>
  <si>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</si>
  <si>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</si>
  <si>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</si>
  <si>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</si>
  <si>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</si>
  <si>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</si>
  <si>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</si>
  <si>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</si>
  <si>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</si>
  <si>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</si>
  <si>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</si>
  <si>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</si>
  <si>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</si>
  <si>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</si>
  <si>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</si>
  <si>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</si>
  <si>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</si>
  <si>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</si>
  <si>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</si>
  <si>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</si>
  <si>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</si>
  <si>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</si>
  <si>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</si>
  <si>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</si>
  <si>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</si>
  <si>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</si>
  <si>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</si>
  <si>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</si>
  <si>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</si>
  <si>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</si>
  <si>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</si>
  <si>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</si>
  <si>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</si>
  <si>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</si>
  <si>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</si>
  <si>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</si>
  <si>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</si>
  <si>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</si>
  <si>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</si>
  <si>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</si>
  <si>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</si>
  <si>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</si>
  <si>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</si>
  <si>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</si>
  <si>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</si>
  <si>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</si>
  <si>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</si>
  <si>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</si>
  <si>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</si>
  <si>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</si>
  <si>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</si>
  <si>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</si>
  <si>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</si>
  <si>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</si>
  <si>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</si>
  <si>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</si>
  <si>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</si>
  <si>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</si>
  <si>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</si>
  <si>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</si>
  <si>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</si>
  <si>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</si>
  <si>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</si>
  <si>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</si>
  <si>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</si>
  <si>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</si>
  <si>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</si>
  <si>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</si>
  <si>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</si>
  <si>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</si>
  <si>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</si>
  <si>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</si>
  <si>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</si>
  <si>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</si>
  <si>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</si>
  <si>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</si>
  <si>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</si>
  <si>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</si>
  <si>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</si>
  <si>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</si>
  <si>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</si>
  <si>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</si>
  <si>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</si>
  <si>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</si>
  <si>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</si>
  <si>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</si>
  <si>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</si>
  <si>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</si>
  <si>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</si>
  <si>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</si>
  <si>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</si>
  <si>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</si>
  <si>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</si>
  <si>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</si>
  <si>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</si>
  <si>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</si>
  <si>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</si>
  <si>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</si>
  <si>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</si>
  <si>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</si>
  <si>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</si>
  <si>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</si>
  <si>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</si>
  <si>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</si>
  <si>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</si>
  <si>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</si>
  <si>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</si>
  <si>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</si>
  <si>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</si>
  <si>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</si>
  <si>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</si>
  <si>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</si>
  <si>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</si>
  <si>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</si>
  <si>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</si>
  <si>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</si>
  <si>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</si>
  <si>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</si>
  <si>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</si>
  <si>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</si>
  <si>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</si>
  <si>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</si>
  <si>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</si>
  <si>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</si>
  <si>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</si>
  <si>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</si>
  <si>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</si>
  <si>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</si>
  <si>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</si>
  <si>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</si>
  <si>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</si>
  <si>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</si>
  <si>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</si>
  <si>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</si>
  <si>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</si>
  <si>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</si>
  <si>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</si>
  <si>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</si>
  <si>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</si>
  <si>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</si>
  <si>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</si>
  <si>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</si>
  <si>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</si>
  <si>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</si>
  <si>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</si>
  <si>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</si>
  <si>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</si>
  <si>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</si>
  <si>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</si>
  <si>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</si>
  <si>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</si>
  <si>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</si>
  <si>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</si>
  <si>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</si>
  <si>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</si>
  <si>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</si>
  <si>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</si>
  <si>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</si>
  <si>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</si>
  <si>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</si>
  <si>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</si>
  <si>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</si>
  <si>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</si>
  <si>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</si>
  <si>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</si>
  <si>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</si>
  <si>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</si>
  <si>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</si>
  <si>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</si>
  <si>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</si>
  <si>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</si>
  <si>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</si>
  <si>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</si>
  <si>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</si>
  <si>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</si>
  <si>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</si>
  <si>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</si>
  <si>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</si>
  <si>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</si>
  <si>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</si>
  <si>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</si>
  <si>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</si>
  <si>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</si>
  <si>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</si>
  <si>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</si>
  <si>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</si>
  <si>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</si>
  <si>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</si>
  <si>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</si>
  <si>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</si>
  <si>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</si>
  <si>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</si>
  <si>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</si>
  <si>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</si>
  <si>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</si>
  <si>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</si>
  <si>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</si>
  <si>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</si>
  <si>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</si>
  <si>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</si>
  <si>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</si>
  <si>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</si>
  <si>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</si>
  <si>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</si>
  <si>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</si>
  <si>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</si>
  <si>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</si>
  <si>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</si>
  <si>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</si>
  <si>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</si>
  <si>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</si>
  <si>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</si>
  <si>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</si>
  <si>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</si>
  <si>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</si>
  <si>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</si>
  <si>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</si>
  <si>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</si>
  <si>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</si>
  <si>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</si>
  <si>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</si>
  <si>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</si>
  <si>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</si>
  <si>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</si>
  <si>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</si>
  <si>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</si>
  <si>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</si>
  <si>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</si>
  <si>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</si>
  <si>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</si>
  <si>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</si>
  <si>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</si>
  <si>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</si>
  <si>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</si>
  <si>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</si>
  <si>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</si>
  <si>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</si>
  <si>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</si>
  <si>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</si>
  <si>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</si>
  <si>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</si>
  <si>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</si>
  <si>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</si>
  <si>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</si>
  <si>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</si>
  <si>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</si>
  <si>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</si>
  <si>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</si>
  <si>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</si>
  <si>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</si>
  <si>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</si>
  <si>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</si>
  <si>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</si>
  <si>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</si>
  <si>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</si>
  <si>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</si>
  <si>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</si>
  <si>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</si>
  <si>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</si>
  <si>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</si>
  <si>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</si>
  <si>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</si>
  <si>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</si>
  <si>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</si>
  <si>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</si>
  <si>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</si>
  <si>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</si>
  <si>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</si>
  <si>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</si>
  <si>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</si>
  <si>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</si>
  <si>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</si>
  <si>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</si>
  <si>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</si>
  <si>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</si>
  <si>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</si>
  <si>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</si>
  <si>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</si>
  <si>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</si>
  <si>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</si>
  <si>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</si>
  <si>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</si>
  <si>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</si>
  <si>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</si>
  <si>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</si>
  <si>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</si>
  <si>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</si>
  <si>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</si>
  <si>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</si>
  <si>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</si>
  <si>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</si>
  <si>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</si>
  <si>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</si>
  <si>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</si>
  <si>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</si>
  <si>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</si>
  <si>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</si>
  <si>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</si>
  <si>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</si>
  <si>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</si>
  <si>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</si>
  <si>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</si>
  <si>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</si>
  <si>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</si>
  <si>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</si>
  <si>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</si>
  <si>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</si>
  <si>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</si>
  <si>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</si>
  <si>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</si>
  <si>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</si>
  <si>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</si>
  <si>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</si>
  <si>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</si>
  <si>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</si>
  <si>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</si>
  <si>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</si>
  <si>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</si>
  <si>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</si>
  <si>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</si>
  <si>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</si>
  <si>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</si>
  <si>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</si>
  <si>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</si>
  <si>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</si>
  <si>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</si>
  <si>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</si>
  <si>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</si>
  <si>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</si>
  <si>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</si>
  <si>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</si>
  <si>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</si>
  <si>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</si>
  <si>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</si>
  <si>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</si>
  <si>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</si>
  <si>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</si>
  <si>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</si>
  <si>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</si>
  <si>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</si>
  <si>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</si>
  <si>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</si>
  <si>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</si>
  <si>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</si>
  <si>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</si>
  <si>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</si>
  <si>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</si>
  <si>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</si>
  <si>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</si>
  <si>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</si>
  <si>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</si>
  <si>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</si>
  <si>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</si>
  <si>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</si>
  <si>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</si>
  <si>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</si>
  <si>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</si>
  <si>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</si>
  <si>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</si>
  <si>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</si>
  <si>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</si>
  <si>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</si>
  <si>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</si>
  <si>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</si>
  <si>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</si>
  <si>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</si>
  <si>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</si>
  <si>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</si>
  <si>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</si>
  <si>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</si>
  <si>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</si>
  <si>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</si>
  <si>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</si>
  <si>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</si>
  <si>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</si>
  <si>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</si>
  <si>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</si>
  <si>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</si>
  <si>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</si>
  <si>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</si>
  <si>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</si>
  <si>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</si>
  <si>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</si>
  <si>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</si>
  <si>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</si>
  <si>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</si>
  <si>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</si>
  <si>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</si>
  <si>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</si>
  <si>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</si>
  <si>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</si>
  <si>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</si>
  <si>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</si>
  <si>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</si>
  <si>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</si>
  <si>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</si>
  <si>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</si>
  <si>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</si>
  <si>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</si>
  <si>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</si>
  <si>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</si>
  <si>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</si>
  <si>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</si>
  <si>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</si>
  <si>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</si>
  <si>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</si>
  <si>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</si>
  <si>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</si>
  <si>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</si>
  <si>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</si>
  <si>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</si>
  <si>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</si>
  <si>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</si>
  <si>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</si>
  <si>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</si>
  <si>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</si>
  <si>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</si>
  <si>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</si>
  <si>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</si>
  <si>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</si>
  <si>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</si>
  <si>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</si>
  <si>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</si>
  <si>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</si>
  <si>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</si>
  <si>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</si>
  <si>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</si>
  <si>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</si>
  <si>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</si>
  <si>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</si>
  <si>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</si>
  <si>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</si>
  <si>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</si>
  <si>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</si>
  <si>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</si>
  <si>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</si>
  <si>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</si>
  <si>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</si>
  <si>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</si>
  <si>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</si>
  <si>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</si>
  <si>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</si>
  <si>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</si>
  <si>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</si>
  <si>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</si>
  <si>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</si>
  <si>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</si>
  <si>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</si>
  <si>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</si>
  <si>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</si>
  <si>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</si>
  <si>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</si>
  <si>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</si>
  <si>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</si>
  <si>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</si>
  <si>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</si>
  <si>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</si>
  <si>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</si>
  <si>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</si>
  <si>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</si>
  <si>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</si>
  <si>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</si>
  <si>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</si>
  <si>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</si>
  <si>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</si>
  <si>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</si>
  <si>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</si>
  <si>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</si>
  <si>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</si>
  <si>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</si>
  <si>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</si>
  <si>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</si>
  <si>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</si>
  <si>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</si>
  <si>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</si>
  <si>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</si>
  <si>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</si>
  <si>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</si>
  <si>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</si>
  <si>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</si>
  <si>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</si>
  <si>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</si>
  <si>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</si>
  <si>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</si>
  <si>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</si>
  <si>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</si>
  <si>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</si>
  <si>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</si>
  <si>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</si>
  <si>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</si>
  <si>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</si>
  <si>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</si>
  <si>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</si>
  <si>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</si>
  <si>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</si>
  <si>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</si>
  <si>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</si>
  <si>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</si>
  <si>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</si>
  <si>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</si>
  <si>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</si>
  <si>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</si>
  <si>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</si>
  <si>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</si>
  <si>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</si>
  <si>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</si>
  <si>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</si>
  <si>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</si>
  <si>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</si>
  <si>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</si>
  <si>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</si>
  <si>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</si>
  <si>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</si>
  <si>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</si>
  <si>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</si>
  <si>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</si>
  <si>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</si>
  <si>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</si>
  <si>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</si>
  <si>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</si>
  <si>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</si>
  <si>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</si>
  <si>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</si>
  <si>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</si>
  <si>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</si>
  <si>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</si>
  <si>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</si>
  <si>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</si>
  <si>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</si>
  <si>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</si>
  <si>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</si>
  <si>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</si>
  <si>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</si>
  <si>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</si>
  <si>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</si>
  <si>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</si>
  <si>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</si>
  <si>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</si>
  <si>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</si>
  <si>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</si>
  <si>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</si>
  <si>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</si>
  <si>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</si>
  <si>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</si>
  <si>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</si>
  <si>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</si>
  <si>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</si>
  <si>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</si>
  <si>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</si>
  <si>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</si>
  <si>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</si>
  <si>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</si>
  <si>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</si>
  <si>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</si>
  <si>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</si>
  <si>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</si>
  <si>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</si>
  <si>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</si>
  <si>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</si>
  <si>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</si>
  <si>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</si>
  <si>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</si>
  <si>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</si>
  <si>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</si>
  <si>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</si>
  <si>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</si>
  <si>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</si>
  <si>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</si>
  <si>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</si>
  <si>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</si>
  <si>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</si>
  <si>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</si>
  <si>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</si>
  <si>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</si>
  <si>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</si>
  <si>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</si>
  <si>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</si>
  <si>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</si>
  <si>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</si>
  <si>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</si>
  <si>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</si>
  <si>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</si>
  <si>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</si>
  <si>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</si>
  <si>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</si>
  <si>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</si>
  <si>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</si>
  <si>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</si>
  <si>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</si>
  <si>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</si>
  <si>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</si>
  <si>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</si>
  <si>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</si>
  <si>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</si>
  <si>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</si>
  <si>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</si>
  <si>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</si>
  <si>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</si>
  <si>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</si>
  <si>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</si>
  <si>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</si>
  <si>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</si>
  <si>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</si>
  <si>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</si>
  <si>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</si>
  <si>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</si>
  <si>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</si>
  <si>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</si>
  <si>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</si>
  <si>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</si>
  <si>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</si>
  <si>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</si>
  <si>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</si>
  <si>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</si>
  <si>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</si>
  <si>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</si>
  <si>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</si>
  <si>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</si>
  <si>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</si>
  <si>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</si>
  <si>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</si>
  <si>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</si>
  <si>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</si>
  <si>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</si>
  <si>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</si>
  <si>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</si>
  <si>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</si>
  <si>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</si>
  <si>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</si>
  <si>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</si>
  <si>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</si>
  <si>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</si>
  <si>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</si>
  <si>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</si>
  <si>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</si>
  <si>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</si>
  <si>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</si>
  <si>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</si>
  <si>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</si>
  <si>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</si>
  <si>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</si>
  <si>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</si>
  <si>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</si>
  <si>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</si>
  <si>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</si>
  <si>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</si>
  <si>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</si>
  <si>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</si>
  <si>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</si>
  <si>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</si>
  <si>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</si>
  <si>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</si>
  <si>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</si>
  <si>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</si>
  <si>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</si>
  <si>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</si>
  <si>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</si>
  <si>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</si>
  <si>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</si>
  <si>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</si>
  <si>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</si>
  <si>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</si>
  <si>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</si>
  <si>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</si>
  <si>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</si>
  <si>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</si>
  <si>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</si>
  <si>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</si>
  <si>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</si>
  <si>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</si>
  <si>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</si>
  <si>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</si>
  <si>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</si>
  <si>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</si>
  <si>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</si>
  <si>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</si>
  <si>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</si>
  <si>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</si>
  <si>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</si>
  <si>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</si>
  <si>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</si>
  <si>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</si>
  <si>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</si>
  <si>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</si>
  <si>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</si>
  <si>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</si>
  <si>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</si>
  <si>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</si>
  <si>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</si>
  <si>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</si>
  <si>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</si>
  <si>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</si>
  <si>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</si>
  <si>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</si>
  <si>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</si>
  <si>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</si>
  <si>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</si>
  <si>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</si>
  <si>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</si>
  <si>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</si>
  <si>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</si>
  <si>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</si>
  <si>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</si>
  <si>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</si>
  <si>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</si>
  <si>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</si>
  <si>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</si>
  <si>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</si>
  <si>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</si>
  <si>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</si>
  <si>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</si>
  <si>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</si>
  <si>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</si>
  <si>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</si>
  <si>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</si>
  <si>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</si>
  <si>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</si>
  <si>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</si>
  <si>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</si>
  <si>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</si>
  <si>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</si>
  <si>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</si>
  <si>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</si>
  <si>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</si>
  <si>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</si>
  <si>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</si>
  <si>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</si>
  <si>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</si>
  <si>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</si>
  <si>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</si>
  <si>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</si>
  <si>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</si>
  <si>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</si>
  <si>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</si>
  <si>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</si>
  <si>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</si>
  <si>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</si>
  <si>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</si>
  <si>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</si>
  <si>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</si>
  <si>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</si>
  <si>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</si>
  <si>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</si>
  <si>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</si>
  <si>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</si>
  <si>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</si>
  <si>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</si>
  <si>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</si>
  <si>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</si>
  <si>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</si>
  <si>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</si>
  <si>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</si>
  <si>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</si>
  <si>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</si>
  <si>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</si>
  <si>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</si>
  <si>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</si>
  <si>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</si>
  <si>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</si>
  <si>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</si>
  <si>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</si>
  <si>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</si>
  <si>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</si>
  <si>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</si>
  <si>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</si>
  <si>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</si>
  <si>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</si>
  <si>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</si>
  <si>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</si>
  <si>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</si>
  <si>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</si>
  <si>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</si>
  <si>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</si>
  <si>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</si>
  <si>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</si>
  <si>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</si>
  <si>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</si>
  <si>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</si>
  <si>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</si>
  <si>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</si>
  <si>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</si>
  <si>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</si>
  <si>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</si>
  <si>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</si>
  <si>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</si>
  <si>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</si>
  <si>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</si>
  <si>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</si>
  <si>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</si>
  <si>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</si>
  <si>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</si>
  <si>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</si>
  <si>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</si>
  <si>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</si>
  <si>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</si>
  <si>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</si>
  <si>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</si>
  <si>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</si>
  <si>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</si>
  <si>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</si>
  <si>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</si>
  <si>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</si>
  <si>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</si>
  <si>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</si>
  <si>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</si>
  <si>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</si>
  <si>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</si>
  <si>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</si>
  <si>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</si>
  <si>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</si>
  <si>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</si>
  <si>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</si>
  <si>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</si>
  <si>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</si>
  <si>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</si>
  <si>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</si>
  <si>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</si>
  <si>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</si>
  <si>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</si>
  <si>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</si>
  <si>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</si>
  <si>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</si>
  <si>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</si>
  <si>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</si>
  <si>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</si>
  <si>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</si>
  <si>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</si>
  <si>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</si>
  <si>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</si>
  <si>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</si>
  <si>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</si>
  <si>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</si>
  <si>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</si>
  <si>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</si>
  <si>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</si>
  <si>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</si>
  <si>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</si>
  <si>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</si>
  <si>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</si>
  <si>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</si>
  <si>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</si>
  <si>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</si>
  <si>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</si>
  <si>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</si>
  <si>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</si>
  <si>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</si>
  <si>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</si>
  <si>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</si>
  <si>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</si>
  <si>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</si>
  <si>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</si>
  <si>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</si>
  <si>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</si>
  <si>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</si>
  <si>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</si>
  <si>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</si>
  <si>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</si>
  <si>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</si>
  <si>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</si>
  <si>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</si>
  <si>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</si>
  <si>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</si>
  <si>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</si>
  <si>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</si>
  <si>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</si>
  <si>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</si>
  <si>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</si>
  <si>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</si>
  <si>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</si>
  <si>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</si>
  <si>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</si>
  <si>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</si>
  <si>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</si>
  <si>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</si>
  <si>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</si>
  <si>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</si>
  <si>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</si>
  <si>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</si>
  <si>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</si>
  <si>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</si>
  <si>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</si>
  <si>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</si>
  <si>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</si>
  <si>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</si>
  <si>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</si>
  <si>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</si>
  <si>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</si>
  <si>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</si>
  <si>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</si>
  <si>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</si>
  <si>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</si>
  <si>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</si>
  <si>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</si>
  <si>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</si>
  <si>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</si>
  <si>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</si>
  <si>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</si>
  <si>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</si>
  <si>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</si>
  <si>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</si>
  <si>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</si>
  <si>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</si>
  <si>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</si>
  <si>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</si>
  <si>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</si>
  <si>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</si>
  <si>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</si>
  <si>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</si>
  <si>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</si>
  <si>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</si>
  <si>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</si>
  <si>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</si>
  <si>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</si>
  <si>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</si>
  <si>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</si>
  <si>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</si>
  <si>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</si>
  <si>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</si>
  <si>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</si>
  <si>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</si>
  <si>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</si>
  <si>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</si>
  <si>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</si>
  <si>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</si>
  <si>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</si>
  <si>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</si>
  <si>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</si>
  <si>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</si>
  <si>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</si>
  <si>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</si>
  <si>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</si>
  <si>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</si>
  <si>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</si>
  <si>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</si>
  <si>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</si>
  <si>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</si>
  <si>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</si>
  <si>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</si>
  <si>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</si>
  <si>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</si>
  <si>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</si>
  <si>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</si>
  <si>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</si>
  <si>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</si>
  <si>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</si>
  <si>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</si>
  <si>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</si>
  <si>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</si>
  <si>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</si>
  <si>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</si>
  <si>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</si>
  <si>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</si>
  <si>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</si>
  <si>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</si>
  <si>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</si>
  <si>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</si>
  <si>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</si>
  <si>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</si>
  <si>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</si>
  <si>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</si>
  <si>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</si>
  <si>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</si>
  <si>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</si>
  <si>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</si>
  <si>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</si>
  <si>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</si>
  <si>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</si>
  <si>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</si>
  <si>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</si>
  <si>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</si>
  <si>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</si>
  <si>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</si>
  <si>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</si>
  <si>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</si>
  <si>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</si>
  <si>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</si>
  <si>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</si>
  <si>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</si>
  <si>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</si>
  <si>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</si>
  <si>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</si>
  <si>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</si>
  <si>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</si>
  <si>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</si>
  <si>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</si>
  <si>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</si>
  <si>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</si>
  <si>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</si>
  <si>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</si>
  <si>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</si>
  <si>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</si>
  <si>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</si>
  <si>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</si>
  <si>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</si>
  <si>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</si>
  <si>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</si>
  <si>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</si>
  <si>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</si>
  <si>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</si>
  <si>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</si>
  <si>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</si>
  <si>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</si>
  <si>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</si>
  <si>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</si>
  <si>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</si>
  <si>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</si>
  <si>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</si>
  <si>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</si>
  <si>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</si>
  <si>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</si>
  <si>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</si>
  <si>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</si>
  <si>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</si>
  <si>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</si>
  <si>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</si>
  <si>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</si>
  <si>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</si>
  <si>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</si>
  <si>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</si>
  <si>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</si>
  <si>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</si>
  <si>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</si>
  <si>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</si>
  <si>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</si>
  <si>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</si>
  <si>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</si>
  <si>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</si>
  <si>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</si>
  <si>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</si>
  <si>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</si>
  <si>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</si>
  <si>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</si>
  <si>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</si>
  <si>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</si>
  <si>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</si>
  <si>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</si>
  <si>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</si>
  <si>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</si>
  <si>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</si>
  <si>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</si>
  <si>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</si>
  <si>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</si>
  <si>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</si>
  <si>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</si>
  <si>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</si>
  <si>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</si>
  <si>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</si>
  <si>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</si>
  <si>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</si>
  <si>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</si>
  <si>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</si>
  <si>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</si>
  <si>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</si>
  <si>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</si>
  <si>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</si>
  <si>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</si>
  <si>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</si>
  <si>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</si>
  <si>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</si>
  <si>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</si>
  <si>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</si>
  <si>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</si>
  <si>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</si>
  <si>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</si>
  <si>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</si>
  <si>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</si>
  <si>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</si>
  <si>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</si>
  <si>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</si>
  <si>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</si>
  <si>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</si>
  <si>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</si>
  <si>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</si>
  <si>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</si>
  <si>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</si>
  <si>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</si>
  <si>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</si>
  <si>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</si>
  <si>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</si>
  <si>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</si>
  <si>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</si>
  <si>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</si>
  <si>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</si>
  <si>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</si>
  <si>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</si>
  <si>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</si>
  <si>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</si>
  <si>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</si>
  <si>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</si>
  <si>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</si>
  <si>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</si>
  <si>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</si>
  <si>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</si>
  <si>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</si>
  <si>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</si>
  <si>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</si>
  <si>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</si>
  <si>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</si>
  <si>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</si>
  <si>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</si>
  <si>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</si>
  <si>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</si>
  <si>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</si>
  <si>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</si>
  <si>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</si>
  <si>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</si>
  <si>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</si>
  <si>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</si>
  <si>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</si>
  <si>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</si>
  <si>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</si>
  <si>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</si>
  <si>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</si>
  <si>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</si>
  <si>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</si>
  <si>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</si>
  <si>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</si>
  <si>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</si>
  <si>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</si>
  <si>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</si>
  <si>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</si>
  <si>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</si>
  <si>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</si>
  <si>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</si>
  <si>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</si>
  <si>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</si>
  <si>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</si>
  <si>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</si>
  <si>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</si>
  <si>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</si>
  <si>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</si>
  <si>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</si>
  <si>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</si>
  <si>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</si>
  <si>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</si>
  <si>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</si>
  <si>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</si>
  <si>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</si>
  <si>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</si>
  <si>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</si>
  <si>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</si>
  <si>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</si>
  <si>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</si>
  <si>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</si>
  <si>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</si>
  <si>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</si>
  <si>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</si>
  <si>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</si>
  <si>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</si>
  <si>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</si>
  <si>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</si>
  <si>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</si>
  <si>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</si>
  <si>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</si>
  <si>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</si>
  <si>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</si>
  <si>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</si>
  <si>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</si>
  <si>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</si>
  <si>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</si>
  <si>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</si>
  <si>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</si>
  <si>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</si>
  <si>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</si>
  <si>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</si>
  <si>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</si>
  <si>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</si>
  <si>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</si>
  <si>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</si>
  <si>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</si>
  <si>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</si>
  <si>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</si>
  <si>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</si>
  <si>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</si>
  <si>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</si>
  <si>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</si>
  <si>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</si>
  <si>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</si>
  <si>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</si>
  <si>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</si>
  <si>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</si>
  <si>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</si>
  <si>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</si>
  <si>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</si>
  <si>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</si>
  <si>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</si>
  <si>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</si>
  <si>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</si>
  <si>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</si>
  <si>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</si>
  <si>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</si>
  <si>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</si>
  <si>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</si>
  <si>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</si>
  <si>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</si>
  <si>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</si>
  <si>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</si>
  <si>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</si>
  <si>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</si>
  <si>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</si>
  <si>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</si>
  <si>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</si>
  <si>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</si>
  <si>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</si>
  <si>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</si>
  <si>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</si>
  <si>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</si>
  <si>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</si>
  <si>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</si>
  <si>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</si>
  <si>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</si>
  <si>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</si>
  <si>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</si>
  <si>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</si>
  <si>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</si>
  <si>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</si>
  <si>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</si>
  <si>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</si>
  <si>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</si>
  <si>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</si>
  <si>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</si>
  <si>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</si>
  <si>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</si>
  <si>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</si>
  <si>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</si>
  <si>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</si>
  <si>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</si>
  <si>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</si>
  <si>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</si>
  <si>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</si>
  <si>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</si>
  <si>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</si>
  <si>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</si>
  <si>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</si>
  <si>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</si>
  <si>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</si>
  <si>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</si>
  <si>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</si>
  <si>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</si>
  <si>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</si>
  <si>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</si>
  <si>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</si>
  <si>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</si>
  <si>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</si>
  <si>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</si>
  <si>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</si>
  <si>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</si>
  <si>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</si>
  <si>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</si>
  <si>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</si>
  <si>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</si>
  <si>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</si>
  <si>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</si>
  <si>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</si>
  <si>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</si>
  <si>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</si>
  <si>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</si>
  <si>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</si>
  <si>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</si>
  <si>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</si>
  <si>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</si>
  <si>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</si>
  <si>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</si>
  <si>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</si>
  <si>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</si>
  <si>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</si>
  <si>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</si>
  <si>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</si>
  <si>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</si>
  <si>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</si>
  <si>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</si>
  <si>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</si>
  <si>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</si>
  <si>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</si>
  <si>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</si>
  <si>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</si>
  <si>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</si>
  <si>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</si>
  <si>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</si>
  <si>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</si>
  <si>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</si>
  <si>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</si>
  <si>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</si>
  <si>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</si>
  <si>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</si>
  <si>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</si>
  <si>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</si>
  <si>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</si>
  <si>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</si>
  <si>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</si>
  <si>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</si>
  <si>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</si>
  <si>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</si>
  <si>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</si>
  <si>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</si>
  <si>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</si>
  <si>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</si>
  <si>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</si>
  <si>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</si>
  <si>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</si>
  <si>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</si>
  <si>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</si>
  <si>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</si>
  <si>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</si>
  <si>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</si>
  <si>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</si>
  <si>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</si>
  <si>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</si>
  <si>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</si>
  <si>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</si>
  <si>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</si>
  <si>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</si>
  <si>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</si>
  <si>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</si>
  <si>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</si>
  <si>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</si>
  <si>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</si>
  <si>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</si>
  <si>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</si>
  <si>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</si>
  <si>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</si>
  <si>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</si>
  <si>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</si>
  <si>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</si>
  <si>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</si>
  <si>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</si>
  <si>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</si>
  <si>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</si>
  <si>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</si>
  <si>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</si>
  <si>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</si>
  <si>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</si>
  <si>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</si>
  <si>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</si>
  <si>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</si>
  <si>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</si>
  <si>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</si>
  <si>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</si>
  <si>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</si>
  <si>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</si>
  <si>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</si>
  <si>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</si>
  <si>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</si>
  <si>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</si>
  <si>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</si>
  <si>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</si>
  <si>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</si>
  <si>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</si>
  <si>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</si>
  <si>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</si>
  <si>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</si>
  <si>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</si>
  <si>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</si>
  <si>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</si>
  <si>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</si>
  <si>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</si>
  <si>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</si>
  <si>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</si>
  <si>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</si>
  <si>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</si>
  <si>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</si>
  <si>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</si>
  <si>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</si>
  <si>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</si>
  <si>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</si>
  <si>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</si>
  <si>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</si>
  <si>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</si>
  <si>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</si>
  <si>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</si>
  <si>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</si>
  <si>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</si>
  <si>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</si>
  <si>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</si>
  <si>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</si>
  <si>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</si>
  <si>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</si>
  <si>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</si>
  <si>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</si>
  <si>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</si>
  <si>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</si>
  <si>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</si>
  <si>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</si>
  <si>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</si>
  <si>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</si>
  <si>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</si>
  <si>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</si>
  <si>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</si>
  <si>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</si>
  <si>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</si>
  <si>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</si>
  <si>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</si>
  <si>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</si>
  <si>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</si>
  <si>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</si>
  <si>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</si>
  <si>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</si>
  <si>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</si>
  <si>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</si>
  <si>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</si>
  <si>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</si>
  <si>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</si>
  <si>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</si>
  <si>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</si>
  <si>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</si>
  <si>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</si>
  <si>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</si>
  <si>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</si>
  <si>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</si>
  <si>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</si>
  <si>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</si>
  <si>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</si>
  <si>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</si>
  <si>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</si>
  <si>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</si>
  <si>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</si>
  <si>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</si>
  <si>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</si>
  <si>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</si>
  <si>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</si>
  <si>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</si>
  <si>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</si>
  <si>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</si>
  <si>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</si>
  <si>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</si>
  <si>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</si>
  <si>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</si>
  <si>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</si>
  <si>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</si>
  <si>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</si>
  <si>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</si>
  <si>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</si>
  <si>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</si>
  <si>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</si>
  <si>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</si>
  <si>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</si>
  <si>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</si>
  <si>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</si>
  <si>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</si>
  <si>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</si>
  <si>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</si>
  <si>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</si>
  <si>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</si>
  <si>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</si>
  <si>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</si>
  <si>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</si>
  <si>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</si>
  <si>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</si>
  <si>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</si>
  <si>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</si>
  <si>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</si>
  <si>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</si>
  <si>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</si>
  <si>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</si>
  <si>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</si>
  <si>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</si>
  <si>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</si>
  <si>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</si>
  <si>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</si>
  <si>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</si>
  <si>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</si>
  <si>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</si>
  <si>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</si>
  <si>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</si>
  <si>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</si>
  <si>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</si>
  <si>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</si>
  <si>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</si>
  <si>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</si>
  <si>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</si>
  <si>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</si>
  <si>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</si>
  <si>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</si>
  <si>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</si>
  <si>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</si>
  <si>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</si>
  <si>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</si>
  <si>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</si>
  <si>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</si>
  <si>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</si>
  <si>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</si>
  <si>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</si>
  <si>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</si>
  <si>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</si>
  <si>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</si>
  <si>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</si>
  <si>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</si>
  <si>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</si>
  <si>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</si>
  <si>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</si>
  <si>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</si>
  <si>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</si>
  <si>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</si>
  <si>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</si>
  <si>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</si>
  <si>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</si>
  <si>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</si>
  <si>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</si>
  <si>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</si>
  <si>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</si>
  <si>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</si>
  <si>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</si>
  <si>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</si>
  <si>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</si>
  <si>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</si>
  <si>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</si>
  <si>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</si>
  <si>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</si>
  <si>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</si>
  <si>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</si>
  <si>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</si>
  <si>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</si>
  <si>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</si>
  <si>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</si>
  <si>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</si>
  <si>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</si>
  <si>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</si>
  <si>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</si>
  <si>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</si>
  <si>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</si>
  <si>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</si>
  <si>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</si>
  <si>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</si>
  <si>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</si>
  <si>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</si>
  <si>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</si>
  <si>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</si>
  <si>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</si>
  <si>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</si>
  <si>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</si>
  <si>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</si>
  <si>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</si>
  <si>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</si>
  <si>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</si>
  <si>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</si>
  <si>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</si>
  <si>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</si>
  <si>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</si>
  <si>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</si>
  <si>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</si>
  <si>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</si>
  <si>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</si>
  <si>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</si>
  <si>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</si>
  <si>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</si>
  <si>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</si>
  <si>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</si>
  <si>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</si>
  <si>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</si>
  <si>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</si>
  <si>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</si>
  <si>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</si>
  <si>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</si>
  <si>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</si>
  <si>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</si>
  <si>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</si>
  <si>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</si>
  <si>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</si>
  <si>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</si>
  <si>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</si>
  <si>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</si>
  <si>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</si>
  <si>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</si>
  <si>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</si>
  <si>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</si>
  <si>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</si>
  <si>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</si>
  <si>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</si>
  <si>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</si>
  <si>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</si>
  <si>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</si>
  <si>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</si>
  <si>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</si>
  <si>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</si>
  <si>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</si>
  <si>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</si>
  <si>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</si>
  <si>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</si>
  <si>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</si>
  <si>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</si>
  <si>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</si>
  <si>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</si>
  <si>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</si>
  <si>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</si>
  <si>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</si>
  <si>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</si>
  <si>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</si>
  <si>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</si>
  <si>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</si>
  <si>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</si>
  <si>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</si>
  <si>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</si>
  <si>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</si>
  <si>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</si>
  <si>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</si>
  <si>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</si>
  <si>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</si>
  <si>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</si>
  <si>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</si>
  <si>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</si>
  <si>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</si>
  <si>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</si>
  <si>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</si>
  <si>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</si>
  <si>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</si>
  <si>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</si>
  <si>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</si>
  <si>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</si>
  <si>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</si>
  <si>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</si>
  <si>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</si>
  <si>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</si>
  <si>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</si>
  <si>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</si>
  <si>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</si>
  <si>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</si>
  <si>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</si>
  <si>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</si>
  <si>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</si>
  <si>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</si>
  <si>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</si>
  <si>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</si>
  <si>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</si>
  <si>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</si>
  <si>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</si>
  <si>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</si>
  <si>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</si>
  <si>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</si>
  <si>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</si>
  <si>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</si>
  <si>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</si>
  <si>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</si>
  <si>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</si>
  <si>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</si>
  <si>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</si>
  <si>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</si>
  <si>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</si>
  <si>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</si>
  <si>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</si>
  <si>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</si>
  <si>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</si>
  <si>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</si>
  <si>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</si>
  <si>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</si>
  <si>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</si>
  <si>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</si>
  <si>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</si>
  <si>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</si>
  <si>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</si>
  <si>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</si>
  <si>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</si>
  <si>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</si>
  <si>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</si>
  <si>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</si>
  <si>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</si>
  <si>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</si>
  <si>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</si>
  <si>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</si>
  <si>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</si>
  <si>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</si>
  <si>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</si>
  <si>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</si>
  <si>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</si>
  <si>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</si>
  <si>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</si>
  <si>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</si>
  <si>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</si>
  <si>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</si>
  <si>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</si>
  <si>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</si>
  <si>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</si>
  <si>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</si>
  <si>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</si>
  <si>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</si>
  <si>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</si>
  <si>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</si>
  <si>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</si>
  <si>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</si>
  <si>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</si>
  <si>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</si>
  <si>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</si>
  <si>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</si>
  <si>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</si>
  <si>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</si>
  <si>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</si>
  <si>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</si>
  <si>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</si>
  <si>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</si>
  <si>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</si>
  <si>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</si>
  <si>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</si>
  <si>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</si>
  <si>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</si>
  <si>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</si>
  <si>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</si>
  <si>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</si>
  <si>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</si>
  <si>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</si>
  <si>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</si>
  <si>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</si>
  <si>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</si>
  <si>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</si>
  <si>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</si>
  <si>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</si>
  <si>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</si>
  <si>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</si>
  <si>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</si>
  <si>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</si>
  <si>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</si>
  <si>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</si>
  <si>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</si>
  <si>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</si>
  <si>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</si>
  <si>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</si>
  <si>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</si>
  <si>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</si>
  <si>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</si>
  <si>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</si>
  <si>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</si>
  <si>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</si>
  <si>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</si>
  <si>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</si>
  <si>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</si>
  <si>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</si>
  <si>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</si>
  <si>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</si>
  <si>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</si>
  <si>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</si>
  <si>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</si>
  <si>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</si>
  <si>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</si>
  <si>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</si>
  <si>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</si>
  <si>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</si>
  <si>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</si>
  <si>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</si>
  <si>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</si>
  <si>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</si>
  <si>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</si>
  <si>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</si>
  <si>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</si>
  <si>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</si>
  <si>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</si>
  <si>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</si>
  <si>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</si>
  <si>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</si>
  <si>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</si>
  <si>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</si>
  <si>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</si>
  <si>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</si>
  <si>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</si>
  <si>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</si>
  <si>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</si>
  <si>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</si>
  <si>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</si>
  <si>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</si>
  <si>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</si>
  <si>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</si>
  <si>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</si>
  <si>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</si>
  <si>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</si>
  <si>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</si>
  <si>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</si>
  <si>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</si>
  <si>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</si>
  <si>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</si>
  <si>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</si>
  <si>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</si>
  <si>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</si>
  <si>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</si>
  <si>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</si>
  <si>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</si>
  <si>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</si>
  <si>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</si>
  <si>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</si>
  <si>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</si>
  <si>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</si>
  <si>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</si>
  <si>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</si>
  <si>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</si>
  <si>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</si>
  <si>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</si>
  <si>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</si>
  <si>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</si>
  <si>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</si>
  <si>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</si>
  <si>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</si>
  <si>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</si>
  <si>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</si>
  <si>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</si>
  <si>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</si>
  <si>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</si>
  <si>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</si>
  <si>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</si>
  <si>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</si>
  <si>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</si>
  <si>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</si>
  <si>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</si>
  <si>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</si>
  <si>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</si>
  <si>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</si>
  <si>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</si>
  <si>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</si>
  <si>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</si>
  <si>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</si>
  <si>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</si>
  <si>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</si>
  <si>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</si>
  <si>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</si>
  <si>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</si>
  <si>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</si>
  <si>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</si>
  <si>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</si>
  <si>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</si>
  <si>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</si>
  <si>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</si>
  <si>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</si>
  <si>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</si>
  <si>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</si>
  <si>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</si>
  <si>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</si>
  <si>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</si>
  <si>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</si>
  <si>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</si>
  <si>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</si>
  <si>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</si>
  <si>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</si>
  <si>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</si>
  <si>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</si>
  <si>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</si>
  <si>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</si>
  <si>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</si>
  <si>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</si>
  <si>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</si>
  <si>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</si>
  <si>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</si>
  <si>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</si>
  <si>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</si>
  <si>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</si>
  <si>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</si>
  <si>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</si>
  <si>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</si>
  <si>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</si>
  <si>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</si>
  <si>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</si>
  <si>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</si>
  <si>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</si>
  <si>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</si>
  <si>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</si>
  <si>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</si>
  <si>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</si>
  <si>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</si>
  <si>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</si>
  <si>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</si>
  <si>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</si>
  <si>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</si>
  <si>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</si>
  <si>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</si>
  <si>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</si>
  <si>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</si>
  <si>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</si>
  <si>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</si>
  <si>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</si>
  <si>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</si>
  <si>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</si>
  <si>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</si>
  <si>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</si>
  <si>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</si>
  <si>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</si>
  <si>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</si>
  <si>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</si>
  <si>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</si>
  <si>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</si>
  <si>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</si>
  <si>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</si>
  <si>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</si>
  <si>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</si>
  <si>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</si>
  <si>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</si>
  <si>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</si>
  <si>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</si>
  <si>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</si>
  <si>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</si>
  <si>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</si>
  <si>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</si>
  <si>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</si>
  <si>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</si>
  <si>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</si>
  <si>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</si>
  <si>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</si>
  <si>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</si>
  <si>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</si>
  <si>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</si>
  <si>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</si>
  <si>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</si>
  <si>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</si>
  <si>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</si>
  <si>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</si>
  <si>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</si>
  <si>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</si>
  <si>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</si>
  <si>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</si>
  <si>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</si>
  <si>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</si>
  <si>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</si>
  <si>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</si>
  <si>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</si>
  <si>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</si>
  <si>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</si>
  <si>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</si>
  <si>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</si>
  <si>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</si>
  <si>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</si>
  <si>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</si>
  <si>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</si>
  <si>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</si>
  <si>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</si>
  <si>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</si>
  <si>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</si>
  <si>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</si>
  <si>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</si>
  <si>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</si>
  <si>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</si>
  <si>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</si>
  <si>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</si>
  <si>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</si>
  <si>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</si>
  <si>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</si>
  <si>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</si>
  <si>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</si>
  <si>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</si>
  <si>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</si>
  <si>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</si>
  <si>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</si>
  <si>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</si>
  <si>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</si>
  <si>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</si>
  <si>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</si>
  <si>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</si>
  <si>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</si>
  <si>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</si>
  <si>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</si>
  <si>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</si>
  <si>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</si>
  <si>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</si>
  <si>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</si>
  <si>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</si>
  <si>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</si>
  <si>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</si>
  <si>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</si>
  <si>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</si>
  <si>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</si>
  <si>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</si>
  <si>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</si>
  <si>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</si>
  <si>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</si>
  <si>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</si>
  <si>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</si>
  <si>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</si>
  <si>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</si>
  <si>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</si>
  <si>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</si>
  <si>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</si>
  <si>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</si>
  <si>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</si>
  <si>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</si>
  <si>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</si>
  <si>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</si>
  <si>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</si>
  <si>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</si>
  <si>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</si>
  <si>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</si>
  <si>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</si>
  <si>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</si>
  <si>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</si>
  <si>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</si>
  <si>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</si>
  <si>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</si>
  <si>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</si>
  <si>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</si>
  <si>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</si>
  <si>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</si>
  <si>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</si>
  <si>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</si>
  <si>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</si>
  <si>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</si>
  <si>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</si>
  <si>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</si>
  <si>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</si>
  <si>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</si>
  <si>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</si>
  <si>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</si>
  <si>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</si>
  <si>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</si>
  <si>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</si>
  <si>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</si>
  <si>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</si>
  <si>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</si>
  <si>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</si>
  <si>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</si>
  <si>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</si>
  <si>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</si>
  <si>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</si>
  <si>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</si>
  <si>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</si>
  <si>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</si>
  <si>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</si>
  <si>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</si>
  <si>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</si>
  <si>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</si>
  <si>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</si>
  <si>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</si>
  <si>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</si>
  <si>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</si>
  <si>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</si>
  <si>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</si>
  <si>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</si>
  <si>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</si>
  <si>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</si>
  <si>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</si>
  <si>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</si>
  <si>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</si>
  <si>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</si>
  <si>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</si>
  <si>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</si>
  <si>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</si>
  <si>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</si>
  <si>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</si>
  <si>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</si>
  <si>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</si>
  <si>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</si>
  <si>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</si>
  <si>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</si>
  <si>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</si>
  <si>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</si>
  <si>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</si>
  <si>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</si>
  <si>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</si>
  <si>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</si>
  <si>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</si>
  <si>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</si>
  <si>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</si>
  <si>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</si>
  <si>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</si>
  <si>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</si>
  <si>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</si>
  <si>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</si>
  <si>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</si>
  <si>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</si>
  <si>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</si>
  <si>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</si>
  <si>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</si>
  <si>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</si>
  <si>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</si>
  <si>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</si>
  <si>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</si>
  <si>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</si>
  <si>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</si>
  <si>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</si>
  <si>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</si>
  <si>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</si>
  <si>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</si>
  <si>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</si>
  <si>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</si>
  <si>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</si>
  <si>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</si>
  <si>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</si>
  <si>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</si>
  <si>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</si>
  <si>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</si>
  <si>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</si>
  <si>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</si>
  <si>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</si>
  <si>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</si>
  <si>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</si>
  <si>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</si>
  <si>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</si>
  <si>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</si>
  <si>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</si>
  <si>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</si>
  <si>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</si>
  <si>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</si>
  <si>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</si>
  <si>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</si>
  <si>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</si>
  <si>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</si>
  <si>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</si>
  <si>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</si>
  <si>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</si>
  <si>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</si>
  <si>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</si>
  <si>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</si>
  <si>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</si>
  <si>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</si>
  <si>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</si>
  <si>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</si>
  <si>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</si>
  <si>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</si>
  <si>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</si>
  <si>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</si>
  <si>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</si>
  <si>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</si>
  <si>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</si>
  <si>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</si>
  <si>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</si>
  <si>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</si>
  <si>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</si>
  <si>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</si>
  <si>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</si>
  <si>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</si>
  <si>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</si>
  <si>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</si>
  <si>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</si>
  <si>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</si>
  <si>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</si>
  <si>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</si>
  <si>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</si>
  <si>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</si>
  <si>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</si>
  <si>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</si>
  <si>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</si>
  <si>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</si>
  <si>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</si>
  <si>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</si>
  <si>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</si>
  <si>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</si>
  <si>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</si>
  <si>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</si>
  <si>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</si>
  <si>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</si>
  <si>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</si>
  <si>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</si>
  <si>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</si>
  <si>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</si>
  <si>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</si>
  <si>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</si>
  <si>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</si>
  <si>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</si>
  <si>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</si>
  <si>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</si>
  <si>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</si>
  <si>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</si>
  <si>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</si>
  <si>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</si>
  <si>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</si>
  <si>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</si>
  <si>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</si>
  <si>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</si>
  <si>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</si>
  <si>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</si>
  <si>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</si>
  <si>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</si>
  <si>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</si>
  <si>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</si>
  <si>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</si>
  <si>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</si>
  <si>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</si>
  <si>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</si>
  <si>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</si>
  <si>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</si>
  <si>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</si>
  <si>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</si>
  <si>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</si>
  <si>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</si>
  <si>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</si>
  <si>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</si>
  <si>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</si>
  <si>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</si>
  <si>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</si>
  <si>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</si>
  <si>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</si>
  <si>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</si>
  <si>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</si>
  <si>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</si>
  <si>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</si>
  <si>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</si>
  <si>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</si>
  <si>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</si>
  <si>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</si>
  <si>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</si>
  <si>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</si>
  <si>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</si>
  <si>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</si>
  <si>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</si>
  <si>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</si>
  <si>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</si>
  <si>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</si>
  <si>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</si>
  <si>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</si>
  <si>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</si>
  <si>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</si>
  <si>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</si>
  <si>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</si>
  <si>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</si>
  <si>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</si>
  <si>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</si>
  <si>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</si>
  <si>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</si>
  <si>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</si>
  <si>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</si>
  <si>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</si>
  <si>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</si>
  <si>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</si>
  <si>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</si>
  <si>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</si>
  <si>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</si>
  <si>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</si>
  <si>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</si>
  <si>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</si>
  <si>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</si>
  <si>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</si>
  <si>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</si>
  <si>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</si>
  <si>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</si>
  <si>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</si>
  <si>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</si>
  <si>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</si>
  <si>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</si>
  <si>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</si>
  <si>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</si>
  <si>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</si>
  <si>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</si>
  <si>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</si>
  <si>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</si>
  <si>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</si>
  <si>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</si>
  <si>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</si>
  <si>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</si>
  <si>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</si>
  <si>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</si>
  <si>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</si>
  <si>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</si>
  <si>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</si>
  <si>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</si>
  <si>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</si>
  <si>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</si>
  <si>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</si>
  <si>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</si>
  <si>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</si>
  <si>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</si>
  <si>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</si>
  <si>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</si>
  <si>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</si>
  <si>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</si>
  <si>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</si>
  <si>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</si>
  <si>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</si>
  <si>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</si>
  <si>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</si>
  <si>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</si>
  <si>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</si>
  <si>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</si>
  <si>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</si>
  <si>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</si>
  <si>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</si>
  <si>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</si>
  <si>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</si>
  <si>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</si>
  <si>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</si>
  <si>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</si>
  <si>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</si>
  <si>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</si>
  <si>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</si>
  <si>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</si>
  <si>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</si>
  <si>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</si>
  <si>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</si>
  <si>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</si>
  <si>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</si>
  <si>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</si>
  <si>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</si>
  <si>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</si>
  <si>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</si>
  <si>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</si>
  <si>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</si>
  <si>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</si>
  <si>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</si>
  <si>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</si>
  <si>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</si>
  <si>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</si>
  <si>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</si>
  <si>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</si>
  <si>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</si>
  <si>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</si>
  <si>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</si>
  <si>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</si>
  <si>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</si>
  <si>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</si>
  <si>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</si>
  <si>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</si>
  <si>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</si>
  <si>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</si>
  <si>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</si>
  <si>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</si>
  <si>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</si>
  <si>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</si>
  <si>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</si>
  <si>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</si>
  <si>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</si>
  <si>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</si>
  <si>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</si>
  <si>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</si>
  <si>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</si>
  <si>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</si>
  <si>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</si>
  <si>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</si>
  <si>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</si>
  <si>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</si>
  <si>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</si>
  <si>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</si>
  <si>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</si>
  <si>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</si>
  <si>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</si>
  <si>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</si>
  <si>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</si>
  <si>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</si>
  <si>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</si>
  <si>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</si>
  <si>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</si>
  <si>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</si>
  <si>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</si>
  <si>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</si>
  <si>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</si>
  <si>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</si>
  <si>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</si>
  <si>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</si>
  <si>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</si>
  <si>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</si>
  <si>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</si>
  <si>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</si>
  <si>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</si>
  <si>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</si>
  <si>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</si>
  <si>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</si>
  <si>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</si>
  <si>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</si>
  <si>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</si>
  <si>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</si>
  <si>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</si>
  <si>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</si>
  <si>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</si>
  <si>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</si>
  <si>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</si>
  <si>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</si>
  <si>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</si>
  <si>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</si>
  <si>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</si>
  <si>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</si>
  <si>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</si>
  <si>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</si>
  <si>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</si>
  <si>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</si>
  <si>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</si>
  <si>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</si>
  <si>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</si>
  <si>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</si>
  <si>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</si>
  <si>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</si>
  <si>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</si>
  <si>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</si>
  <si>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</si>
  <si>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</si>
  <si>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</si>
  <si>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</si>
  <si>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</si>
  <si>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</si>
  <si>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</si>
  <si>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</si>
  <si>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</si>
  <si>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</si>
  <si>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</si>
  <si>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</si>
  <si>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</si>
  <si>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</si>
  <si>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</si>
  <si>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</si>
  <si>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</si>
  <si>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</si>
  <si>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</si>
  <si>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</si>
  <si>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</si>
  <si>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</si>
  <si>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</si>
  <si>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</si>
  <si>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</si>
  <si>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</si>
  <si>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</si>
  <si>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</si>
  <si>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</si>
  <si>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</si>
  <si>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</si>
  <si>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</si>
  <si>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</si>
  <si>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</si>
  <si>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</si>
  <si>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</si>
  <si>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</si>
  <si>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</si>
  <si>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</si>
  <si>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</si>
  <si>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</si>
  <si>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</si>
  <si>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</si>
  <si>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</si>
  <si>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</si>
  <si>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</si>
  <si>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</si>
  <si>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</si>
  <si>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</si>
  <si>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</si>
  <si>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</si>
  <si>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</si>
  <si>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</si>
  <si>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</si>
  <si>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</si>
  <si>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</si>
  <si>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</si>
  <si>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</si>
  <si>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</si>
  <si>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</si>
  <si>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</si>
  <si>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</si>
  <si>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</si>
  <si>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</si>
  <si>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</si>
  <si>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</si>
  <si>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</si>
  <si>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</si>
  <si>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</si>
  <si>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</si>
  <si>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</si>
  <si>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</si>
  <si>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</si>
  <si>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</si>
  <si>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</si>
  <si>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</si>
  <si>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</si>
  <si>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</si>
  <si>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</si>
  <si>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</si>
  <si>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</si>
  <si>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</si>
  <si>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</si>
  <si>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</si>
  <si>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</si>
  <si>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</si>
  <si>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</si>
  <si>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</si>
  <si>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</si>
  <si>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</si>
  <si>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</si>
  <si>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</si>
  <si>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</si>
  <si>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</si>
  <si>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</si>
  <si>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</si>
  <si>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</si>
  <si>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</si>
  <si>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</si>
  <si>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</si>
  <si>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</si>
  <si>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</si>
  <si>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</si>
  <si>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</si>
  <si>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</si>
  <si>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</si>
  <si>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</si>
  <si>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</si>
  <si>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</si>
  <si>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</si>
  <si>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</si>
  <si>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</si>
  <si>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</si>
  <si>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</si>
  <si>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</si>
  <si>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</si>
  <si>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</si>
  <si>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</si>
  <si>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</si>
  <si>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</si>
  <si>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</si>
  <si>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</si>
  <si>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</si>
  <si>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</si>
  <si>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</si>
  <si>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</si>
  <si>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</si>
  <si>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</si>
  <si>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</si>
  <si>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</si>
  <si>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</si>
  <si>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</si>
  <si>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</si>
  <si>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</si>
  <si>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</si>
  <si>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</si>
  <si>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</si>
  <si>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</si>
  <si>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</si>
  <si>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</si>
  <si>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</si>
  <si>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</si>
  <si>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</si>
  <si>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</si>
  <si>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</si>
  <si>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</si>
  <si>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</si>
  <si>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</si>
  <si>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</si>
  <si>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</si>
  <si>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</si>
  <si>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</si>
  <si>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</si>
  <si>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</si>
  <si>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</si>
  <si>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</si>
  <si>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</si>
  <si>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</si>
  <si>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</si>
  <si>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</si>
  <si>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</si>
  <si>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</si>
  <si>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</si>
  <si>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</si>
  <si>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</si>
  <si>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</si>
  <si>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</si>
  <si>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</si>
  <si>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</si>
  <si>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</si>
  <si>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</si>
  <si>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</si>
  <si>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</si>
  <si>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</si>
  <si>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</si>
  <si>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</si>
  <si>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</si>
  <si>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</si>
  <si>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</si>
  <si>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</si>
  <si>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</si>
  <si>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</si>
  <si>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</si>
  <si>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</si>
  <si>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</si>
  <si>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</si>
  <si>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</si>
  <si>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</si>
  <si>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</si>
  <si>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</si>
  <si>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</si>
  <si>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</si>
  <si>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</si>
  <si>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</si>
  <si>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</si>
  <si>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</si>
  <si>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</si>
  <si>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</si>
  <si>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</si>
  <si>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</si>
  <si>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</si>
  <si>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</si>
  <si>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</si>
  <si>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</si>
  <si>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</si>
  <si>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</si>
  <si>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</si>
  <si>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</si>
  <si>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</si>
  <si>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</si>
  <si>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</si>
  <si>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</si>
  <si>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</si>
  <si>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</si>
  <si>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</si>
  <si>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</si>
  <si>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</si>
  <si>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</si>
  <si>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</si>
  <si>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</si>
  <si>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</si>
  <si>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</si>
  <si>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</si>
  <si>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</si>
  <si>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</si>
  <si>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</si>
  <si>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</si>
  <si>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</si>
  <si>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</si>
  <si>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</si>
  <si>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</si>
  <si>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</si>
  <si>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</si>
  <si>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</si>
  <si>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</si>
  <si>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</si>
  <si>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</si>
  <si>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</si>
  <si>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</si>
  <si>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</si>
  <si>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</si>
  <si>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</si>
  <si>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</si>
  <si>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</si>
  <si>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</si>
  <si>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</si>
  <si>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</si>
  <si>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</si>
  <si>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</si>
  <si>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</si>
  <si>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</si>
  <si>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</si>
  <si>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</si>
  <si>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</si>
  <si>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</si>
  <si>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</si>
  <si>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</si>
  <si>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</si>
  <si>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</si>
  <si>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</si>
  <si>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</si>
  <si>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</si>
  <si>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</si>
  <si>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</si>
  <si>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</si>
  <si>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</si>
  <si>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</si>
  <si>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</si>
  <si>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</si>
  <si>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</si>
  <si>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</si>
  <si>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</si>
  <si>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</si>
  <si>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</si>
  <si>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</si>
  <si>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</si>
  <si>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</si>
  <si>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</si>
  <si>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</si>
  <si>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</si>
  <si>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</si>
  <si>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</si>
  <si>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</si>
  <si>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</si>
  <si>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</si>
  <si>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</si>
  <si>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</si>
  <si>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</si>
  <si>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</si>
  <si>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</si>
  <si>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</si>
  <si>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</si>
  <si>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</si>
  <si>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</si>
  <si>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</si>
  <si>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</si>
  <si>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</si>
  <si>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</si>
  <si>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</si>
  <si>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</si>
  <si>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</si>
  <si>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</si>
  <si>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</si>
  <si>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</si>
  <si>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</si>
  <si>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</si>
  <si>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</si>
  <si>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</si>
  <si>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</si>
  <si>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</si>
  <si>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</si>
  <si>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</si>
  <si>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</si>
  <si>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</si>
  <si>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</si>
  <si>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</si>
  <si>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</si>
  <si>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</si>
  <si>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</si>
  <si>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</si>
  <si>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</si>
  <si>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</si>
  <si>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</si>
  <si>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</si>
  <si>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</si>
  <si>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</si>
  <si>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</si>
  <si>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</si>
  <si>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</si>
  <si>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</si>
  <si>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</si>
  <si>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</si>
  <si>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</si>
  <si>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</si>
  <si>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</si>
  <si>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</si>
  <si>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</si>
  <si>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</si>
  <si>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</si>
  <si>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</si>
  <si>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</si>
  <si>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</si>
  <si>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</si>
  <si>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</si>
  <si>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</si>
  <si>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</si>
  <si>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</si>
  <si>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</si>
  <si>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</si>
  <si>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</si>
  <si>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</si>
  <si>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</si>
  <si>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</si>
  <si>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</si>
  <si>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</si>
  <si>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</si>
  <si>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</si>
  <si>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</si>
  <si>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</si>
  <si>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</si>
  <si>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</si>
  <si>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</si>
  <si>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</si>
  <si>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</si>
  <si>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</si>
  <si>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</si>
  <si>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</si>
  <si>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</si>
  <si>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</si>
  <si>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</si>
  <si>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</si>
  <si>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</si>
  <si>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</si>
  <si>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</si>
  <si>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</si>
  <si>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</si>
  <si>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</si>
  <si>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</si>
  <si>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</si>
  <si>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</si>
  <si>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</si>
  <si>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</si>
  <si>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</si>
  <si>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</si>
  <si>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</si>
  <si>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</si>
  <si>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</si>
  <si>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</si>
  <si>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</si>
  <si>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</si>
  <si>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</si>
  <si>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</si>
  <si>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</si>
  <si>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</si>
  <si>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</si>
  <si>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</si>
  <si>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</si>
  <si>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</si>
  <si>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</si>
  <si>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</si>
  <si>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</si>
  <si>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</si>
  <si>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</si>
  <si>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</si>
  <si>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</si>
  <si>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</si>
  <si>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</si>
  <si>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</si>
  <si>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</si>
  <si>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</si>
  <si>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</si>
  <si>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</si>
  <si>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</si>
  <si>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</si>
  <si>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</si>
  <si>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</si>
  <si>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</si>
  <si>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</si>
  <si>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</si>
  <si>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</si>
  <si>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</si>
  <si>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</si>
  <si>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</si>
  <si>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</si>
  <si>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</si>
  <si>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</si>
  <si>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</si>
  <si>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</si>
  <si>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</si>
  <si>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</si>
  <si>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</si>
  <si>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</si>
  <si>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</si>
  <si>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</si>
  <si>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</si>
  <si>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</si>
  <si>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</si>
  <si>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</si>
  <si>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</si>
  <si>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</si>
  <si>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</si>
  <si>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</si>
  <si>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</si>
  <si>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</si>
  <si>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</si>
  <si>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</si>
  <si>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</si>
  <si>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</si>
  <si>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</si>
  <si>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</si>
  <si>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</si>
  <si>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</si>
  <si>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</si>
  <si>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</si>
  <si>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</si>
  <si>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</si>
  <si>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</si>
  <si>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</si>
  <si>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</si>
  <si>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</si>
  <si>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</si>
  <si>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</si>
  <si>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</si>
  <si>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</si>
  <si>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</si>
  <si>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</si>
  <si>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</si>
  <si>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</si>
  <si>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</si>
  <si>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</si>
  <si>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</si>
  <si>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</si>
  <si>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</si>
  <si>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</si>
  <si>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</si>
  <si>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</si>
  <si>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</si>
  <si>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</si>
  <si>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</si>
  <si>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</si>
  <si>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</si>
  <si>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</si>
  <si>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</si>
  <si>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</si>
  <si>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</si>
  <si>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</si>
  <si>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</si>
  <si>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</si>
  <si>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</si>
  <si>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</si>
  <si>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</si>
  <si>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</si>
  <si>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</si>
  <si>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</si>
  <si>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</si>
  <si>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</si>
  <si>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</si>
  <si>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</si>
  <si>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</si>
  <si>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</si>
  <si>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</si>
  <si>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</si>
  <si>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</si>
  <si>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</si>
  <si>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</si>
  <si>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</si>
  <si>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</si>
  <si>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</si>
  <si>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</si>
  <si>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</si>
  <si>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</si>
  <si>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</si>
  <si>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</si>
  <si>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</si>
  <si>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</si>
  <si>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</si>
  <si>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</si>
  <si>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</si>
  <si>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</si>
  <si>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</si>
  <si>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</si>
  <si>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</si>
  <si>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</si>
  <si>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</si>
  <si>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</si>
  <si>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</si>
  <si>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</si>
  <si>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</si>
  <si>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</si>
  <si>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</si>
  <si>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</si>
  <si>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</si>
  <si>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</si>
  <si>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</si>
  <si>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</si>
  <si>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</si>
  <si>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</si>
  <si>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</si>
  <si>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</si>
  <si>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</si>
  <si>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</si>
  <si>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</si>
  <si>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</si>
  <si>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</si>
  <si>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</si>
  <si>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</si>
  <si>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</si>
  <si>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</si>
  <si>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</si>
  <si>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</si>
  <si>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</si>
  <si>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</si>
  <si>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</si>
  <si>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</si>
  <si>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</si>
  <si>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</si>
  <si>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</si>
  <si>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</si>
  <si>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</si>
  <si>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</si>
  <si>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</si>
  <si>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</si>
  <si>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</si>
  <si>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</si>
  <si>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</si>
  <si>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</si>
  <si>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</si>
  <si>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</si>
  <si>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</si>
  <si>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</si>
  <si>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</si>
  <si>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</si>
  <si>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</si>
  <si>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</si>
  <si>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</si>
  <si>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</si>
  <si>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</si>
  <si>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</si>
  <si>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</si>
  <si>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</si>
  <si>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</si>
  <si>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</si>
  <si>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</si>
  <si>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</si>
  <si>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</si>
  <si>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</si>
  <si>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</si>
  <si>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</si>
  <si>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</si>
  <si>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</si>
  <si>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</si>
  <si>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</si>
  <si>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</si>
  <si>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</si>
  <si>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</si>
  <si>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</si>
  <si>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</si>
  <si>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</si>
  <si>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</si>
  <si>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</si>
  <si>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</si>
  <si>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</si>
  <si>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</si>
  <si>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</si>
  <si>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</si>
  <si>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</si>
  <si>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</si>
  <si>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</si>
  <si>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</si>
  <si>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</si>
  <si>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</si>
  <si>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</si>
  <si>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</si>
  <si>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</si>
  <si>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</si>
  <si>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</si>
  <si>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</si>
  <si>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</si>
  <si>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</si>
  <si>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</si>
  <si>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</si>
  <si>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</si>
  <si>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</si>
  <si>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</si>
  <si>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</si>
  <si>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</si>
  <si>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</si>
  <si>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</si>
  <si>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</si>
  <si>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</si>
  <si>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</si>
  <si>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</si>
  <si>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</si>
  <si>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</si>
  <si>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</si>
  <si>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</si>
  <si>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</si>
  <si>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</si>
  <si>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</si>
  <si>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</si>
  <si>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</si>
  <si>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</si>
  <si>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</si>
  <si>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</si>
  <si>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</si>
  <si>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</si>
  <si>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</si>
  <si>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</si>
  <si>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</si>
  <si>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</si>
  <si>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</si>
  <si>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</si>
  <si>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</si>
  <si>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</si>
  <si>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</si>
  <si>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</si>
  <si>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</si>
  <si>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</si>
  <si>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</si>
  <si>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</si>
  <si>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</si>
  <si>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</si>
  <si>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</si>
  <si>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</si>
  <si>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</si>
  <si>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</si>
  <si>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</si>
  <si>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</si>
  <si>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</si>
  <si>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</si>
  <si>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</si>
  <si>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</si>
  <si>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</si>
  <si>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</si>
  <si>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</si>
  <si>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</si>
  <si>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</si>
  <si>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</si>
  <si>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</si>
  <si>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</si>
  <si>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</si>
  <si>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</si>
  <si>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</si>
  <si>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</si>
  <si>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</si>
  <si>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</si>
  <si>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</si>
  <si>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</si>
  <si>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</si>
  <si>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</si>
  <si>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</si>
  <si>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</si>
  <si>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</si>
  <si>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</si>
  <si>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</si>
  <si>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</si>
  <si>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</si>
  <si>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</si>
  <si>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</si>
  <si>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</si>
  <si>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</si>
  <si>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</si>
  <si>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</si>
  <si>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</si>
  <si>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</si>
  <si>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</si>
  <si>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</si>
  <si>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</si>
  <si>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</si>
  <si>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</si>
  <si>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</si>
  <si>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</si>
  <si>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</si>
  <si>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</si>
  <si>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</si>
  <si>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</si>
  <si>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</si>
  <si>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</si>
  <si>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</si>
  <si>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</si>
  <si>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</si>
  <si>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</si>
  <si>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</si>
  <si>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</si>
  <si>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</si>
  <si>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</si>
  <si>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</si>
  <si>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</si>
  <si>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</si>
  <si>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</si>
  <si>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</si>
  <si>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</si>
  <si>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</si>
  <si>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</si>
  <si>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</si>
  <si>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</si>
  <si>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</si>
  <si>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</si>
  <si>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</si>
  <si>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</si>
  <si>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</si>
  <si>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</si>
  <si>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</si>
  <si>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</si>
  <si>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</si>
  <si>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</si>
  <si>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</si>
  <si>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</si>
  <si>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</si>
  <si>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</si>
  <si>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</si>
  <si>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</si>
  <si>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</si>
  <si>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</si>
  <si>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</si>
  <si>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</si>
  <si>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</si>
  <si>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</si>
  <si>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</si>
  <si>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</si>
  <si>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</si>
  <si>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</si>
  <si>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</si>
  <si>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</si>
  <si>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</si>
  <si>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</si>
  <si>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</si>
  <si>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</si>
  <si>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</si>
  <si>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</si>
  <si>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</si>
  <si>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</si>
  <si>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</si>
  <si>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</si>
  <si>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</si>
  <si>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</si>
  <si>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</si>
  <si>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</si>
  <si>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</si>
  <si>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</si>
  <si>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</si>
  <si>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</si>
  <si>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</si>
  <si>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</si>
  <si>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</si>
  <si>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</si>
  <si>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</si>
  <si>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</si>
  <si>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</si>
  <si>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</si>
  <si>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</si>
  <si>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</si>
  <si>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</si>
  <si>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</si>
  <si>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</si>
  <si>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</si>
  <si>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</si>
  <si>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</si>
  <si>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</si>
  <si>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</si>
  <si>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</si>
  <si>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</si>
  <si>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</si>
  <si>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</si>
  <si>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</si>
  <si>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</si>
  <si>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</si>
  <si>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</si>
  <si>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</si>
  <si>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</si>
  <si>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</si>
  <si>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</si>
  <si>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</si>
  <si>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</si>
  <si>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</si>
  <si>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</si>
  <si>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</si>
  <si>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</si>
  <si>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</si>
  <si>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</si>
  <si>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</si>
  <si>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</si>
  <si>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</si>
  <si>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</si>
  <si>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</si>
  <si>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</si>
  <si>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</si>
  <si>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</si>
  <si>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</si>
  <si>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</si>
  <si>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</si>
  <si>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</si>
  <si>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</si>
  <si>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</si>
  <si>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</si>
  <si>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</si>
  <si>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</si>
  <si>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</si>
  <si>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</si>
  <si>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</si>
  <si>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</si>
  <si>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</si>
  <si>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</si>
  <si>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</si>
  <si>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</si>
  <si>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</si>
  <si>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</si>
  <si>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</si>
  <si>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</si>
  <si>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</si>
  <si>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</si>
  <si>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</si>
  <si>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</si>
  <si>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</si>
  <si>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</si>
  <si>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</si>
  <si>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</si>
  <si>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</si>
  <si>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</si>
  <si>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</si>
  <si>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</si>
  <si>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</si>
  <si>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</si>
  <si>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</si>
  <si>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</si>
  <si>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</si>
  <si>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</si>
  <si>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</si>
  <si>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</si>
  <si>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</si>
  <si>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</si>
  <si>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</si>
  <si>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</si>
  <si>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</si>
  <si>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</si>
  <si>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</si>
  <si>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</si>
  <si>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</si>
  <si>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</si>
  <si>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</si>
  <si>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</si>
  <si>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</si>
  <si>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</si>
  <si>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</si>
  <si>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</si>
  <si>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</si>
  <si>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</si>
  <si>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</si>
  <si>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</si>
  <si>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</si>
  <si>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</si>
  <si>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</si>
  <si>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</si>
  <si>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</si>
  <si>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</si>
  <si>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</si>
  <si>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</si>
  <si>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</si>
  <si>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</si>
  <si>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</si>
  <si>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</si>
  <si>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</si>
  <si>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</si>
  <si>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</si>
  <si>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</si>
  <si>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</si>
  <si>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</si>
  <si>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</si>
  <si>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</si>
  <si>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</si>
  <si>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</si>
  <si>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</si>
  <si>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</si>
  <si>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</si>
  <si>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</si>
  <si>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</si>
  <si>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</si>
  <si>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</si>
  <si>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</si>
  <si>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</si>
  <si>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</si>
  <si>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</si>
  <si>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</si>
  <si>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</si>
  <si>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</si>
  <si>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</si>
  <si>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</si>
  <si>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</si>
  <si>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</si>
  <si>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</si>
  <si>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</si>
  <si>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</si>
  <si>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</si>
  <si>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</si>
  <si>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</si>
  <si>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</si>
  <si>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</si>
  <si>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</si>
  <si>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</si>
  <si>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</si>
  <si>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</si>
  <si>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</si>
  <si>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</si>
  <si>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</si>
  <si>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</si>
  <si>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</si>
  <si>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</si>
  <si>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</si>
  <si>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</si>
  <si>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</si>
  <si>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</si>
  <si>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</si>
  <si>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</si>
  <si>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</si>
  <si>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</si>
  <si>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</si>
  <si>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</si>
  <si>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</si>
  <si>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</si>
  <si>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</si>
  <si>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</si>
  <si>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</si>
  <si>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</si>
  <si>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</si>
  <si>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</si>
  <si>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</si>
  <si>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</si>
  <si>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</si>
  <si>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</si>
  <si>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</si>
  <si>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</si>
  <si>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</si>
  <si>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</si>
  <si>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</si>
  <si>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</si>
  <si>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</si>
  <si>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</si>
  <si>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</si>
  <si>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</si>
  <si>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</si>
  <si>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</si>
  <si>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</si>
  <si>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</si>
  <si>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</si>
  <si>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</si>
  <si>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</si>
  <si>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</si>
  <si>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</si>
  <si>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</si>
  <si>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</si>
  <si>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</si>
  <si>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</si>
  <si>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</si>
  <si>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</si>
  <si>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</si>
  <si>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</si>
  <si>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</si>
  <si>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</si>
  <si>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</si>
  <si>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</si>
  <si>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</si>
  <si>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</si>
  <si>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</si>
  <si>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</si>
  <si>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</si>
  <si>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</si>
  <si>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</si>
  <si>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</si>
  <si>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</si>
  <si>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</si>
  <si>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</si>
  <si>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</si>
  <si>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</si>
  <si>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</si>
  <si>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</si>
  <si>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</si>
  <si>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</si>
  <si>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</si>
  <si>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</si>
  <si>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</si>
  <si>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</si>
  <si>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</si>
  <si>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</si>
  <si>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</si>
  <si>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</si>
  <si>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</si>
  <si>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</si>
  <si>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</si>
  <si>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</si>
  <si>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</si>
  <si>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</si>
  <si>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</si>
  <si>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</si>
  <si>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</si>
  <si>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</si>
  <si>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</si>
  <si>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</si>
  <si>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</si>
  <si>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</si>
  <si>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</si>
  <si>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</si>
  <si>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</si>
  <si>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</si>
  <si>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</si>
  <si>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</si>
  <si>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</si>
  <si>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</si>
  <si>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</si>
  <si>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</si>
  <si>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</si>
  <si>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</si>
  <si>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</si>
  <si>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</si>
  <si>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</si>
  <si>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</si>
  <si>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</si>
  <si>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</si>
  <si>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</si>
  <si>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</si>
  <si>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</si>
  <si>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</si>
  <si>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</si>
  <si>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</si>
  <si>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</si>
  <si>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</si>
  <si>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</si>
  <si>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</si>
  <si>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</si>
  <si>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</si>
  <si>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</si>
  <si>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</si>
  <si>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</si>
  <si>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</si>
  <si>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</si>
  <si>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</si>
  <si>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</si>
  <si>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</si>
  <si>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</si>
  <si>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</si>
  <si>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</si>
  <si>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</si>
  <si>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</si>
  <si>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</si>
  <si>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</si>
  <si>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</si>
  <si>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</si>
  <si>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</si>
  <si>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</si>
  <si>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</si>
  <si>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</si>
  <si>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</si>
  <si>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</si>
  <si>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</si>
  <si>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</si>
  <si>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</si>
  <si>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</si>
  <si>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</si>
  <si>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</si>
  <si>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</si>
  <si>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</si>
  <si>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</si>
  <si>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</si>
  <si>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</si>
  <si>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</si>
  <si>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</si>
  <si>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</si>
  <si>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</si>
  <si>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</si>
  <si>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</si>
  <si>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</si>
  <si>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</si>
  <si>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</si>
  <si>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</si>
  <si>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</si>
  <si>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</si>
  <si>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</si>
  <si>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</si>
  <si>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</si>
  <si>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</si>
  <si>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</si>
  <si>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</si>
  <si>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</si>
  <si>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</si>
  <si>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</si>
  <si>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</si>
  <si>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</si>
  <si>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</si>
  <si>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</si>
  <si>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</si>
  <si>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</si>
  <si>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</si>
  <si>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</si>
  <si>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</si>
  <si>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</si>
  <si>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</si>
  <si>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</si>
  <si>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</si>
  <si>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</si>
  <si>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</si>
  <si>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</si>
  <si>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</si>
  <si>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</si>
  <si>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</si>
  <si>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</si>
  <si>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</si>
  <si>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</si>
  <si>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</si>
  <si>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</si>
  <si>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</si>
  <si>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</si>
  <si>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</si>
  <si>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</si>
  <si>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</si>
  <si>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</si>
  <si>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</si>
  <si>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</si>
  <si>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</si>
  <si>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</si>
  <si>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</si>
  <si>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</si>
  <si>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</si>
  <si>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</si>
  <si>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</si>
  <si>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</si>
  <si>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</si>
  <si>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</si>
  <si>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</si>
  <si>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</si>
  <si>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</si>
  <si>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</si>
  <si>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</si>
  <si>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</si>
  <si>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</si>
  <si>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</si>
  <si>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</si>
  <si>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</si>
  <si>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</si>
  <si>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</si>
  <si>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</si>
  <si>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</si>
  <si>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</si>
  <si>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</si>
  <si>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</si>
  <si>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</si>
  <si>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</si>
  <si>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</si>
  <si>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</si>
  <si>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</si>
  <si>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</si>
  <si>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</si>
  <si>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</si>
  <si>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</si>
  <si>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</si>
  <si>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</si>
  <si>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</si>
  <si>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</si>
  <si>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</si>
  <si>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</si>
  <si>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</si>
  <si>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</si>
  <si>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</si>
  <si>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</si>
  <si>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</si>
  <si>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</si>
  <si>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</si>
  <si>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</si>
  <si>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</si>
  <si>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</si>
  <si>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</si>
  <si>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</si>
  <si>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</si>
  <si>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</si>
  <si>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</si>
  <si>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</si>
  <si>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</si>
  <si>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</si>
  <si>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</si>
  <si>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</si>
  <si>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</si>
  <si>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</si>
  <si>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</si>
  <si>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</si>
  <si>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</si>
  <si>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</si>
  <si>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</si>
  <si>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</si>
  <si>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</si>
  <si>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</si>
  <si>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</si>
  <si>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</si>
  <si>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</si>
  <si>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</si>
  <si>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</si>
  <si>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</si>
  <si>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</si>
  <si>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</si>
  <si>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</si>
  <si>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</si>
  <si>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</si>
  <si>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</si>
  <si>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</si>
  <si>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</si>
  <si>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</si>
  <si>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</si>
  <si>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</si>
  <si>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</si>
  <si>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</si>
  <si>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</si>
  <si>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</si>
  <si>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</si>
  <si>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</si>
  <si>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</si>
  <si>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</si>
  <si>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</si>
  <si>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</si>
  <si>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</si>
  <si>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</si>
  <si>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</si>
  <si>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</si>
  <si>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</si>
  <si>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</si>
  <si>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</si>
  <si>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</si>
  <si>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</si>
  <si>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</si>
  <si>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</si>
  <si>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</si>
  <si>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</si>
  <si>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</si>
  <si>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</si>
  <si>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</si>
  <si>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</si>
  <si>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</si>
  <si>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</si>
  <si>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</si>
  <si>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</si>
  <si>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</si>
  <si>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</si>
  <si>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</si>
  <si>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</si>
  <si>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</si>
  <si>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</si>
  <si>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</si>
  <si>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</si>
  <si>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</si>
  <si>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</si>
  <si>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</si>
  <si>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</si>
  <si>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</si>
  <si>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</si>
  <si>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</si>
  <si>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</si>
  <si>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</si>
  <si>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</si>
  <si>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</si>
  <si>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</si>
  <si>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</si>
  <si>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</si>
  <si>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</si>
  <si>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</si>
  <si>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</si>
  <si>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</si>
  <si>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</si>
  <si>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</si>
  <si>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</si>
  <si>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</si>
  <si>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</si>
  <si>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</si>
  <si>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</si>
  <si>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</si>
  <si>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</si>
  <si>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</si>
  <si>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</si>
  <si>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</si>
  <si>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</si>
  <si>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</si>
  <si>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</si>
  <si>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</si>
  <si>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</si>
  <si>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</si>
  <si>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</si>
  <si>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</si>
  <si>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</si>
  <si>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</si>
  <si>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</si>
  <si>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</si>
  <si>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</si>
  <si>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</si>
  <si>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</si>
  <si>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</si>
  <si>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</si>
  <si>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</si>
  <si>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</si>
  <si>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</si>
  <si>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</si>
  <si>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</si>
  <si>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</si>
  <si>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</si>
  <si>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</si>
  <si>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</si>
  <si>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</si>
  <si>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</si>
  <si>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</si>
  <si>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</si>
  <si>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</si>
  <si>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</si>
  <si>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</si>
  <si>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</si>
  <si>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</si>
  <si>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</si>
  <si>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</si>
  <si>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</si>
  <si>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</si>
  <si>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</si>
  <si>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</si>
  <si>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</si>
  <si>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</si>
  <si>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</si>
  <si>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</si>
  <si>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</si>
  <si>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</si>
  <si>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</si>
  <si>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</si>
  <si>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</si>
  <si>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</si>
  <si>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</si>
  <si>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</si>
  <si>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</si>
  <si>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</si>
  <si>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</si>
  <si>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</si>
  <si>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</si>
  <si>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</si>
  <si>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</si>
  <si>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</si>
  <si>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</si>
  <si>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</si>
  <si>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</si>
  <si>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</si>
  <si>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</si>
  <si>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</si>
  <si>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</si>
  <si>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</si>
  <si>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</si>
  <si>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</si>
  <si>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</si>
  <si>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</si>
  <si>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</si>
  <si>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</si>
  <si>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</si>
  <si>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</si>
  <si>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</si>
  <si>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</si>
  <si>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</si>
  <si>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</si>
  <si>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</si>
  <si>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</si>
  <si>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</si>
  <si>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</si>
  <si>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</si>
  <si>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</si>
  <si>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</si>
  <si>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</si>
  <si>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</si>
  <si>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</si>
  <si>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</si>
  <si>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</si>
  <si>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</si>
  <si>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</si>
  <si>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</si>
  <si>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</si>
  <si>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</si>
  <si>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</si>
  <si>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</si>
  <si>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</si>
  <si>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</si>
  <si>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</si>
  <si>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</si>
  <si>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</si>
  <si>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</si>
  <si>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</si>
  <si>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</si>
  <si>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</si>
  <si>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</si>
  <si>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</si>
  <si>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</si>
  <si>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</si>
  <si>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</si>
  <si>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</si>
  <si>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</si>
  <si>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</si>
  <si>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</si>
  <si>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</si>
  <si>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</si>
  <si>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</si>
  <si>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</si>
  <si>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</si>
  <si>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</si>
  <si>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</si>
  <si>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</si>
  <si>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</si>
  <si>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</si>
  <si>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</si>
  <si>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</si>
  <si>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</si>
  <si>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</si>
  <si>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</si>
  <si>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</si>
  <si>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</si>
  <si>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</si>
  <si>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</si>
  <si>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</si>
  <si>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</si>
  <si>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</si>
  <si>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</si>
  <si>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</si>
  <si>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</si>
  <si>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</si>
  <si>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</si>
  <si>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</si>
  <si>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</si>
  <si>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</si>
  <si>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</si>
  <si>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</si>
  <si>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</si>
  <si>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</si>
  <si>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</si>
  <si>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</si>
  <si>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</si>
  <si>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</si>
  <si>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</si>
  <si>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</si>
  <si>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</si>
  <si>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</si>
  <si>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</si>
  <si>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</si>
  <si>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</si>
  <si>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</si>
  <si>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</si>
  <si>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</si>
  <si>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</si>
  <si>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</si>
  <si>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</si>
  <si>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</si>
  <si>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</si>
  <si>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</si>
  <si>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</si>
  <si>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</si>
  <si>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</si>
  <si>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</si>
  <si>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</si>
  <si>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</si>
  <si>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</si>
  <si>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</si>
  <si>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</si>
  <si>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</si>
  <si>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</si>
  <si>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</si>
  <si>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</si>
  <si>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</si>
  <si>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</si>
  <si>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</si>
  <si>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</si>
  <si>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</si>
  <si>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</si>
  <si>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</si>
  <si>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</si>
  <si>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</si>
  <si>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</si>
  <si>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</si>
  <si>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</si>
  <si>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</si>
  <si>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</si>
  <si>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</si>
  <si>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</si>
  <si>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</si>
  <si>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</si>
  <si>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</si>
  <si>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</si>
  <si>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</si>
  <si>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</si>
  <si>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</si>
  <si>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</si>
  <si>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</si>
  <si>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</si>
  <si>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</si>
  <si>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</si>
  <si>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</si>
  <si>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</si>
  <si>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</si>
  <si>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</si>
  <si>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</si>
  <si>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</si>
  <si>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</si>
  <si>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</si>
  <si>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</si>
  <si>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</si>
  <si>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</si>
  <si>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</si>
  <si>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</si>
  <si>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</si>
  <si>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</si>
  <si>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</si>
  <si>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</si>
  <si>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</si>
  <si>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</si>
  <si>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</si>
  <si>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</si>
  <si>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</si>
  <si>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</si>
  <si>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</si>
  <si>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</si>
  <si>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</si>
  <si>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</si>
  <si>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</si>
  <si>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</si>
  <si>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</si>
  <si>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</si>
  <si>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</si>
  <si>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</si>
  <si>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</si>
  <si>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</si>
  <si>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</si>
  <si>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</si>
  <si>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</si>
  <si>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</si>
  <si>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</si>
  <si>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</si>
  <si>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</si>
  <si>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</si>
  <si>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</si>
  <si>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</si>
  <si>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</si>
  <si>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</si>
  <si>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</si>
  <si>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</si>
  <si>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</si>
  <si>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</si>
  <si>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</si>
  <si>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</si>
  <si>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</si>
  <si>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</si>
  <si>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</si>
  <si>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</si>
  <si>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</si>
  <si>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</si>
  <si>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</si>
  <si>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</si>
  <si>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</si>
  <si>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</si>
  <si>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</si>
  <si>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</si>
  <si>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</si>
  <si>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</si>
  <si>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</si>
  <si>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</si>
  <si>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</si>
  <si>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</si>
  <si>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</si>
  <si>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</si>
  <si>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</si>
  <si>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</si>
  <si>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</si>
  <si>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</si>
  <si>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</si>
  <si>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</si>
  <si>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</si>
  <si>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</si>
  <si>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</si>
  <si>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</si>
  <si>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</si>
  <si>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</si>
  <si>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</si>
  <si>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</si>
  <si>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</si>
  <si>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</si>
  <si>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</si>
  <si>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</si>
  <si>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</si>
  <si>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</si>
  <si>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</si>
  <si>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</si>
  <si>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</si>
  <si>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</si>
  <si>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</si>
  <si>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</si>
  <si>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</si>
  <si>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</si>
  <si>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</si>
  <si>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</si>
  <si>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</si>
  <si>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</si>
  <si>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</si>
  <si>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</si>
  <si>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</si>
  <si>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</si>
  <si>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</si>
  <si>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</si>
  <si>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</si>
  <si>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</si>
  <si>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</si>
  <si>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</si>
  <si>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</si>
  <si>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</si>
  <si>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</si>
  <si>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</si>
  <si>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</si>
  <si>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</si>
  <si>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</si>
  <si>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</si>
  <si>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</si>
  <si>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</si>
  <si>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</si>
  <si>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</si>
  <si>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</si>
  <si>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</si>
  <si>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</si>
  <si>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</si>
  <si>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</si>
  <si>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</si>
  <si>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</si>
  <si>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</si>
  <si>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</si>
  <si>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</si>
  <si>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</si>
  <si>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</si>
  <si>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</si>
  <si>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</si>
  <si>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</si>
  <si>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</si>
  <si>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</si>
  <si>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</si>
  <si>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</si>
  <si>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</si>
  <si>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</si>
  <si>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</si>
  <si>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</si>
  <si>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</si>
  <si>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</si>
  <si>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</si>
  <si>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</si>
  <si>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</si>
  <si>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</si>
  <si>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</si>
  <si>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</si>
  <si>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</si>
  <si>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</si>
  <si>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</si>
  <si>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</si>
  <si>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</si>
  <si>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</si>
  <si>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</si>
  <si>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</si>
  <si>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</si>
  <si>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</si>
  <si>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</si>
  <si>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</si>
  <si>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</si>
  <si>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</si>
  <si>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</si>
  <si>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</si>
  <si>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</si>
  <si>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</si>
  <si>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</si>
  <si>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</si>
  <si>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</si>
  <si>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</si>
  <si>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</si>
  <si>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</si>
  <si>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</si>
  <si>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</si>
  <si>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</si>
  <si>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</si>
  <si>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</si>
  <si>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</si>
  <si>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</si>
  <si>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</si>
  <si>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</si>
  <si>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</si>
  <si>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</si>
  <si>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</si>
  <si>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</si>
  <si>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</si>
  <si>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</si>
  <si>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</si>
  <si>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</si>
  <si>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</si>
  <si>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</si>
  <si>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</si>
  <si>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</si>
  <si>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</si>
  <si>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</si>
  <si>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</si>
  <si>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</si>
  <si>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</si>
  <si>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</si>
  <si>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</si>
  <si>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</si>
  <si>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</si>
  <si>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</si>
  <si>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</si>
  <si>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</si>
  <si>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</si>
  <si>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</si>
  <si>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</si>
  <si>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</si>
  <si>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</si>
  <si>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</si>
  <si>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</si>
  <si>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</si>
  <si>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</si>
  <si>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</si>
  <si>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</si>
  <si>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</si>
  <si>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</si>
  <si>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</si>
  <si>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</si>
  <si>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</si>
  <si>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</si>
  <si>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</si>
  <si>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</si>
  <si>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</si>
  <si>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</si>
  <si>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</si>
  <si>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</si>
  <si>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</si>
  <si>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</si>
  <si>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</si>
  <si>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</si>
  <si>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</si>
  <si>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</si>
  <si>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</si>
  <si>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</si>
  <si>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</si>
  <si>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</si>
  <si>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</si>
  <si>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</si>
  <si>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</si>
  <si>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</si>
  <si>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</si>
  <si>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</si>
  <si>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</si>
  <si>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</si>
  <si>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</si>
  <si>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</si>
  <si>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</si>
  <si>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</si>
  <si>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</si>
  <si>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</si>
  <si>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</si>
  <si>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</si>
  <si>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</si>
  <si>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</si>
  <si>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</si>
  <si>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</si>
  <si>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</si>
  <si>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</si>
  <si>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</si>
  <si>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</si>
  <si>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</si>
  <si>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</si>
  <si>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</si>
  <si>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</si>
  <si>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</si>
  <si>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</si>
  <si>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</si>
  <si>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</si>
  <si>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</si>
  <si>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</si>
  <si>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</si>
  <si>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</si>
  <si>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</si>
  <si>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</si>
  <si>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</si>
  <si>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</si>
  <si>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</si>
  <si>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</si>
  <si>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</si>
  <si>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</si>
  <si>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</si>
  <si>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</si>
  <si>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</si>
  <si>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</si>
  <si>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</si>
  <si>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</si>
  <si>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</si>
  <si>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</si>
  <si>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</si>
  <si>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</si>
  <si>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</si>
  <si>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</si>
  <si>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</si>
  <si>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</si>
  <si>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</si>
  <si>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</si>
  <si>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</si>
  <si>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</si>
  <si>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</si>
  <si>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</si>
  <si>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</si>
  <si>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</si>
  <si>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</si>
  <si>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</si>
  <si>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</si>
  <si>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</si>
  <si>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</si>
  <si>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</si>
  <si>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</si>
  <si>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</si>
  <si>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</si>
  <si>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</si>
  <si>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</si>
  <si>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</si>
  <si>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</si>
  <si>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</si>
  <si>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</si>
  <si>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</si>
  <si>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</si>
  <si>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</si>
  <si>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</si>
  <si>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</si>
  <si>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</si>
  <si>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</si>
  <si>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</si>
  <si>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</si>
  <si>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</si>
  <si>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</si>
  <si>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</si>
  <si>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</si>
  <si>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</si>
  <si>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</si>
  <si>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</si>
  <si>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</si>
  <si>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</si>
  <si>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</si>
  <si>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</si>
  <si>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</si>
  <si>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</si>
  <si>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</si>
  <si>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</si>
  <si>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</si>
  <si>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</si>
  <si>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</si>
  <si>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</si>
  <si>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</si>
  <si>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</si>
  <si>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</si>
  <si>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</si>
  <si>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</si>
  <si>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</si>
  <si>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</si>
  <si>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</si>
  <si>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</si>
  <si>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</si>
  <si>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</si>
  <si>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</si>
  <si>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</si>
  <si>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</si>
  <si>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</si>
  <si>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</si>
  <si>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</si>
  <si>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</si>
  <si>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</si>
  <si>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</si>
  <si>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</si>
  <si>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</si>
  <si>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</si>
  <si>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</si>
  <si>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</si>
  <si>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</si>
  <si>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</si>
  <si>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</si>
  <si>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</si>
  <si>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</si>
  <si>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</si>
  <si>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</si>
  <si>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</si>
  <si>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</si>
  <si>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</si>
  <si>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</si>
  <si>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</si>
  <si>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</si>
  <si>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</si>
  <si>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</si>
  <si>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</si>
  <si>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</si>
  <si>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</si>
  <si>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</si>
  <si>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</si>
  <si>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</si>
  <si>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</si>
  <si>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</si>
  <si>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</si>
  <si>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</si>
  <si>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</si>
  <si>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</si>
  <si>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</si>
  <si>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</si>
  <si>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</si>
  <si>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</si>
  <si>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</si>
  <si>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</si>
  <si>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</si>
  <si>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</si>
  <si>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</si>
  <si>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</si>
  <si>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</si>
  <si>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</si>
  <si>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</si>
  <si>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</si>
  <si>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</si>
  <si>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</si>
  <si>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</si>
  <si>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</si>
  <si>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</si>
  <si>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</si>
  <si>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</si>
  <si>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</si>
  <si>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</si>
  <si>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</si>
  <si>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</si>
  <si>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</si>
  <si>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</si>
  <si>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</si>
  <si>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</si>
  <si>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</si>
  <si>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</si>
  <si>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</si>
  <si>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</si>
  <si>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</si>
  <si>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</si>
  <si>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</si>
  <si>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</si>
  <si>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</si>
  <si>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</si>
  <si>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</si>
  <si>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</si>
  <si>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</si>
  <si>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</si>
  <si>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</si>
  <si>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</si>
  <si>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</si>
  <si>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</si>
  <si>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</si>
  <si>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</si>
  <si>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</si>
  <si>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</si>
  <si>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</si>
  <si>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</si>
  <si>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</si>
  <si>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</si>
  <si>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</si>
  <si>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</si>
  <si>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</si>
  <si>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</si>
  <si>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</si>
  <si>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</si>
  <si>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</si>
  <si>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</si>
  <si>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</si>
  <si>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</si>
  <si>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</si>
  <si>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</si>
  <si>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</si>
  <si>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</si>
  <si>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</si>
  <si>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</si>
  <si>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</si>
  <si>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</si>
  <si>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</si>
  <si>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</si>
  <si>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</si>
  <si>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</si>
  <si>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</si>
  <si>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</si>
  <si>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</si>
  <si>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</si>
  <si>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</si>
  <si>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</si>
  <si>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</si>
  <si>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</si>
  <si>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</si>
  <si>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</si>
  <si>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</si>
  <si>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</si>
  <si>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</si>
  <si>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</si>
  <si>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</si>
  <si>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</si>
  <si>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</si>
  <si>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</si>
  <si>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</si>
  <si>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</si>
  <si>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</si>
  <si>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</si>
  <si>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</si>
  <si>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</si>
  <si>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</si>
  <si>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</si>
  <si>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</si>
  <si>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</si>
  <si>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</si>
  <si>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</si>
  <si>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</si>
  <si>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</si>
  <si>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</si>
  <si>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</si>
  <si>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</si>
  <si>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</si>
  <si>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</si>
  <si>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</si>
  <si>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</si>
  <si>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</si>
  <si>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</si>
  <si>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</si>
  <si>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</si>
  <si>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</si>
  <si>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</si>
  <si>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</si>
  <si>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</si>
  <si>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</si>
  <si>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</si>
  <si>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</si>
  <si>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</si>
  <si>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</si>
  <si>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</si>
  <si>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</si>
  <si>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</si>
  <si>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</si>
  <si>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</si>
  <si>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</si>
  <si>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</si>
  <si>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</si>
  <si>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</si>
  <si>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</si>
  <si>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</si>
  <si>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</si>
  <si>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</si>
  <si>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</si>
  <si>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</si>
  <si>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</si>
  <si>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</si>
  <si>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</si>
  <si>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</si>
  <si>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</si>
  <si>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</si>
  <si>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</si>
  <si>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</si>
  <si>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</si>
  <si>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</si>
  <si>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</si>
  <si>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</si>
  <si>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</si>
  <si>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</si>
  <si>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</si>
  <si>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</si>
  <si>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</si>
  <si>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</si>
  <si>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</si>
  <si>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</si>
  <si>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</si>
  <si>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</si>
  <si>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</si>
  <si>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</si>
  <si>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</si>
  <si>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</si>
  <si>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</si>
  <si>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</si>
  <si>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</si>
  <si>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</si>
  <si>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</si>
  <si>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</si>
  <si>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</si>
  <si>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</si>
  <si>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</si>
  <si>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</si>
  <si>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</si>
  <si>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</si>
  <si>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</si>
  <si>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</si>
  <si>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</si>
  <si>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</si>
  <si>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</si>
  <si>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</si>
  <si>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</si>
  <si>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</si>
  <si>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</si>
  <si>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</si>
  <si>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</si>
  <si>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</si>
  <si>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</si>
  <si>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</si>
  <si>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</si>
  <si>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</si>
  <si>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</si>
  <si>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</si>
  <si>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</si>
  <si>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</si>
  <si>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</si>
  <si>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</si>
  <si>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</si>
  <si>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</si>
  <si>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</si>
  <si>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</si>
  <si>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</si>
  <si>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</si>
  <si>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</si>
  <si>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</si>
  <si>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</si>
  <si>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</si>
  <si>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</si>
  <si>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</si>
  <si>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</si>
  <si>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</si>
  <si>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</si>
  <si>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</si>
  <si>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</si>
  <si>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</si>
  <si>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</si>
  <si>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</si>
  <si>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</si>
  <si>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</si>
  <si>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</si>
  <si>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</si>
  <si>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</si>
  <si>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</si>
  <si>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</si>
  <si>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</si>
  <si>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</si>
  <si>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</si>
  <si>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</si>
  <si>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</si>
  <si>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</si>
  <si>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</si>
  <si>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</si>
  <si>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</si>
  <si>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</si>
  <si>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</si>
  <si>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</si>
  <si>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</si>
  <si>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</si>
  <si>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</si>
  <si>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</si>
  <si>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</si>
  <si>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</si>
  <si>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</si>
  <si>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</si>
  <si>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</si>
  <si>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</si>
  <si>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</si>
  <si>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</si>
  <si>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</si>
  <si>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</si>
  <si>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</si>
  <si>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</si>
  <si>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</si>
  <si>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</si>
  <si>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</si>
  <si>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</si>
  <si>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</si>
  <si>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</si>
  <si>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</si>
  <si>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</si>
  <si>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</si>
  <si>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</si>
  <si>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</si>
  <si>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</si>
  <si>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</si>
  <si>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</si>
  <si>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</si>
  <si>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</si>
  <si>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</si>
  <si>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</si>
  <si>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</si>
  <si>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</si>
  <si>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</si>
  <si>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</si>
  <si>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</si>
  <si>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</si>
  <si>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</si>
  <si>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</si>
  <si>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</si>
  <si>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</si>
  <si>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</si>
  <si>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</si>
  <si>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</si>
  <si>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</si>
  <si>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</si>
  <si>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</si>
  <si>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</si>
  <si>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</si>
  <si>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</si>
  <si>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</si>
  <si>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</si>
  <si>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</si>
  <si>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</si>
  <si>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</si>
  <si>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</si>
  <si>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</si>
  <si>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</si>
  <si>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</si>
  <si>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</si>
  <si>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</si>
  <si>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</si>
  <si>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</si>
  <si>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</si>
  <si>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</si>
  <si>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</si>
  <si>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</si>
  <si>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</si>
  <si>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</si>
  <si>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</si>
  <si>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</si>
  <si>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</si>
  <si>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</si>
  <si>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</si>
  <si>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</si>
  <si>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</si>
  <si>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</si>
  <si>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</si>
  <si>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</si>
  <si>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</si>
  <si>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</si>
  <si>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</si>
  <si>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</si>
  <si>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</si>
  <si>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</si>
  <si>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</si>
  <si>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</si>
  <si>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</si>
  <si>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</si>
  <si>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</si>
  <si>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</si>
  <si>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</si>
  <si>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</si>
  <si>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</si>
  <si>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</si>
  <si>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</si>
  <si>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</si>
  <si>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</si>
  <si>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</si>
  <si>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</si>
  <si>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</si>
  <si>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</si>
  <si>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</si>
  <si>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</si>
  <si>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</si>
  <si>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</si>
  <si>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</si>
  <si>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</si>
  <si>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</si>
  <si>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</si>
  <si>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</si>
  <si>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</si>
  <si>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</si>
  <si>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</si>
  <si>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</si>
  <si>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</si>
  <si>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</si>
  <si>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</si>
  <si>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</si>
  <si>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</si>
  <si>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</si>
  <si>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</si>
  <si>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</si>
  <si>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</si>
  <si>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</si>
  <si>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</si>
  <si>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</si>
  <si>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</si>
  <si>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</si>
  <si>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</si>
  <si>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</si>
  <si>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</si>
  <si>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</si>
  <si>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</si>
  <si>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</si>
  <si>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</si>
  <si>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</si>
  <si>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</si>
  <si>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</si>
  <si>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</si>
  <si>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</si>
  <si>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</si>
  <si>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</si>
  <si>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</si>
  <si>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</si>
  <si>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</si>
  <si>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</si>
  <si>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</si>
  <si>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</si>
  <si>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</si>
  <si>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</si>
  <si>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</si>
  <si>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</si>
  <si>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</si>
  <si>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</si>
  <si>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</si>
  <si>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</si>
  <si>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</si>
  <si>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</si>
  <si>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</si>
  <si>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</si>
  <si>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</si>
  <si>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</si>
  <si>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</si>
  <si>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</si>
  <si>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</si>
  <si>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</si>
  <si>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</si>
  <si>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</si>
  <si>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</si>
  <si>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</si>
  <si>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</si>
  <si>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</si>
  <si>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</si>
  <si>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</si>
  <si>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</si>
  <si>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</si>
  <si>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</si>
  <si>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</si>
  <si>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</si>
  <si>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</si>
  <si>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</si>
  <si>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</si>
  <si>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</si>
  <si>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</si>
  <si>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</si>
  <si>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</si>
  <si>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</si>
  <si>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</si>
  <si>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</si>
  <si>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</si>
  <si>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</si>
  <si>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</si>
  <si>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</si>
  <si>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</si>
  <si>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</si>
  <si>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</si>
  <si>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</si>
  <si>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</si>
  <si>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</si>
  <si>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</si>
  <si>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</si>
  <si>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</si>
  <si>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</si>
  <si>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</si>
  <si>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</si>
  <si>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</si>
  <si>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</si>
  <si>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</si>
  <si>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</si>
  <si>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</si>
  <si>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</si>
  <si>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</si>
  <si>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</si>
  <si>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</si>
  <si>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</si>
  <si>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</si>
  <si>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</si>
  <si>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</si>
  <si>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</si>
  <si>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</si>
  <si>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</si>
  <si>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</si>
  <si>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</si>
  <si>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</si>
  <si>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</si>
  <si>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</si>
  <si>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</si>
  <si>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</si>
  <si>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</si>
  <si>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</si>
  <si>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</si>
  <si>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</si>
  <si>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</si>
  <si>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</si>
  <si>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</si>
  <si>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</si>
  <si>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</si>
  <si>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</si>
  <si>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</si>
  <si>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</si>
  <si>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</si>
  <si>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</si>
  <si>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</si>
  <si>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</si>
  <si>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</si>
  <si>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</si>
  <si>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</si>
  <si>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</si>
  <si>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</si>
  <si>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</si>
  <si>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</si>
  <si>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</si>
  <si>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</si>
  <si>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</si>
  <si>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</si>
  <si>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</si>
  <si>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</si>
  <si>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</si>
  <si>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</si>
  <si>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</si>
  <si>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</si>
  <si>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</si>
  <si>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</si>
  <si>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</si>
  <si>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</si>
  <si>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</si>
  <si>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</si>
  <si>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</si>
  <si>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</si>
  <si>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</si>
  <si>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</si>
  <si>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</si>
  <si>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</si>
  <si>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</si>
  <si>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</si>
  <si>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</si>
  <si>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</si>
  <si>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</si>
  <si>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</si>
  <si>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</si>
  <si>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</si>
  <si>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</si>
  <si>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</si>
  <si>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</si>
  <si>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</si>
  <si>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</si>
  <si>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</si>
  <si>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</si>
  <si>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</si>
  <si>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</si>
  <si>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</si>
  <si>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</si>
  <si>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</si>
  <si>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</si>
  <si>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</si>
  <si>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</si>
  <si>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</si>
  <si>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</si>
  <si>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</si>
  <si>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</si>
  <si>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</si>
  <si>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</si>
  <si>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</si>
  <si>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</si>
  <si>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</si>
  <si>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</si>
  <si>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</si>
  <si>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</si>
  <si>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</si>
  <si>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</si>
  <si>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</si>
  <si>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</si>
  <si>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</si>
  <si>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</si>
  <si>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</si>
  <si>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</si>
  <si>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</si>
  <si>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</si>
  <si>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</si>
  <si>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</si>
  <si>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</si>
  <si>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</si>
  <si>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</si>
  <si>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</si>
  <si>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</si>
  <si>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</si>
  <si>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</si>
  <si>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</si>
  <si>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</si>
  <si>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</si>
  <si>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</si>
  <si>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</si>
  <si>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</si>
  <si>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</si>
  <si>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</si>
  <si>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</si>
  <si>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</si>
  <si>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</si>
  <si>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</si>
  <si>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</si>
  <si>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</si>
  <si>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</si>
  <si>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</si>
  <si>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</si>
  <si>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</si>
  <si>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</si>
  <si>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</si>
  <si>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</si>
  <si>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</si>
  <si>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</si>
  <si>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</si>
  <si>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</si>
  <si>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</si>
  <si>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</si>
  <si>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</si>
  <si>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</si>
  <si>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</si>
  <si>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</si>
  <si>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</si>
  <si>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</si>
  <si>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</si>
  <si>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</si>
  <si>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</si>
  <si>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</si>
  <si>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</si>
  <si>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</si>
  <si>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</si>
  <si>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</si>
  <si>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</si>
  <si>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</si>
  <si>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</si>
  <si>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</si>
  <si>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</si>
  <si>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</si>
  <si>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</si>
  <si>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</si>
  <si>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</si>
  <si>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</si>
  <si>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</si>
  <si>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</si>
  <si>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</si>
  <si>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</si>
  <si>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</si>
  <si>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</si>
  <si>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</si>
  <si>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</si>
  <si>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</si>
  <si>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</si>
  <si>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</si>
  <si>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</si>
  <si>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</si>
  <si>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</si>
  <si>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</si>
  <si>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</si>
  <si>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</si>
  <si>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</si>
  <si>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</si>
  <si>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</si>
  <si>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</si>
  <si>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</si>
  <si>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</si>
  <si>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</si>
  <si>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</si>
  <si>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</si>
  <si>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</si>
  <si>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</si>
  <si>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</si>
  <si>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</si>
  <si>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</si>
  <si>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</si>
  <si>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</si>
  <si>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</si>
  <si>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</si>
  <si>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</si>
  <si>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</si>
  <si>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</si>
  <si>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</si>
  <si>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</si>
  <si>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</si>
  <si>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</si>
  <si>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</si>
  <si>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</si>
  <si>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</si>
  <si>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</si>
  <si>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</si>
  <si>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</si>
  <si>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</si>
  <si>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</si>
  <si>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</si>
  <si>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</si>
  <si>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</si>
  <si>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</si>
  <si>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</si>
  <si>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</si>
  <si>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</si>
  <si>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</si>
  <si>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</si>
  <si>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</si>
  <si>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</si>
  <si>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</si>
  <si>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</si>
  <si>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</si>
  <si>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</si>
  <si>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</si>
  <si>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</si>
  <si>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</si>
  <si>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</si>
  <si>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</si>
  <si>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</si>
  <si>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</si>
  <si>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</si>
  <si>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</si>
  <si>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</si>
  <si>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</si>
  <si>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</si>
  <si>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</si>
  <si>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</si>
  <si>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</si>
  <si>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</si>
  <si>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</si>
  <si>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</si>
  <si>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</si>
  <si>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</si>
  <si>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</si>
  <si>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</si>
  <si>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</si>
  <si>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</si>
  <si>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</si>
  <si>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</si>
  <si>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</si>
  <si>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</si>
  <si>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</si>
  <si>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</si>
  <si>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</si>
  <si>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</si>
  <si>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</si>
  <si>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</si>
  <si>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</si>
  <si>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</si>
  <si>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</si>
  <si>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</si>
  <si>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</si>
  <si>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</si>
  <si>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</si>
  <si>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</si>
  <si>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</si>
  <si>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</si>
  <si>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</si>
  <si>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</si>
  <si>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</si>
  <si>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</si>
  <si>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</si>
  <si>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</si>
  <si>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</si>
  <si>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</si>
  <si>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</si>
  <si>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</si>
  <si>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</si>
  <si>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</si>
  <si>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</si>
  <si>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</si>
  <si>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</si>
  <si>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</si>
  <si>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</si>
  <si>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</si>
  <si>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</si>
  <si>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</si>
  <si>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</si>
  <si>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</si>
  <si>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</si>
  <si>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</si>
  <si>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</si>
  <si>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</si>
  <si>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</si>
  <si>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</si>
  <si>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</si>
  <si>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</si>
  <si>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</si>
  <si>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</si>
  <si>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</si>
  <si>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</si>
  <si>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</si>
  <si>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</si>
  <si>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</si>
  <si>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</si>
  <si>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</si>
  <si>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</si>
  <si>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</si>
  <si>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</si>
  <si>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</si>
  <si>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</si>
  <si>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</si>
  <si>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</si>
  <si>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</si>
  <si>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</si>
  <si>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</si>
  <si>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</si>
  <si>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</si>
  <si>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</si>
  <si>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</si>
  <si>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</si>
  <si>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</si>
  <si>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</si>
  <si>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</si>
  <si>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</si>
  <si>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</si>
  <si>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</si>
  <si>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</si>
  <si>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</si>
  <si>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</si>
  <si>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</si>
  <si>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</si>
  <si>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</si>
  <si>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</si>
  <si>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</si>
  <si>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</si>
  <si>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</si>
  <si>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</si>
  <si>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</si>
  <si>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</si>
  <si>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</si>
  <si>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</si>
  <si>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</si>
  <si>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</si>
  <si>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</si>
  <si>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</si>
  <si>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</si>
  <si>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</si>
  <si>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</si>
  <si>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</si>
  <si>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</si>
  <si>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</si>
  <si>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</si>
  <si>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</si>
  <si>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</si>
  <si>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</si>
  <si>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</si>
  <si>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</si>
  <si>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</si>
  <si>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</si>
  <si>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</si>
  <si>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</si>
  <si>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</si>
  <si>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</si>
  <si>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</si>
  <si>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</si>
  <si>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</si>
  <si>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</si>
  <si>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</si>
  <si>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</si>
  <si>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</si>
  <si>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</si>
  <si>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</si>
  <si>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</si>
  <si>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</si>
  <si>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</si>
  <si>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</si>
  <si>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</si>
  <si>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</si>
  <si>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</si>
  <si>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</si>
  <si>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</si>
  <si>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</si>
  <si>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</si>
  <si>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</si>
  <si>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</si>
  <si>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</si>
  <si>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</si>
  <si>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</si>
  <si>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</si>
  <si>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</si>
  <si>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</si>
  <si>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</si>
  <si>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</si>
  <si>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</si>
  <si>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</si>
  <si>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</si>
  <si>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</si>
  <si>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</si>
  <si>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</si>
  <si>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</si>
  <si>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</si>
  <si>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</si>
  <si>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</si>
  <si>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</si>
  <si>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</si>
  <si>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</si>
  <si>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</si>
  <si>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</si>
  <si>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</si>
  <si>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</si>
  <si>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</si>
  <si>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</si>
  <si>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</si>
  <si>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</si>
  <si>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</si>
  <si>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</si>
  <si>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</si>
  <si>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</si>
  <si>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</si>
  <si>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</si>
  <si>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</si>
  <si>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</si>
  <si>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</si>
  <si>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</si>
  <si>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</si>
  <si>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</si>
  <si>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</si>
  <si>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</si>
  <si>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</si>
  <si>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</si>
  <si>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</si>
  <si>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</si>
  <si>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</si>
  <si>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</si>
  <si>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</si>
  <si>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</si>
  <si>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</si>
  <si>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</si>
  <si>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</si>
  <si>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</si>
  <si>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</si>
  <si>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</si>
  <si>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</si>
  <si>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</si>
  <si>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</si>
  <si>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</si>
  <si>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</si>
  <si>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</si>
  <si>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</si>
  <si>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</si>
  <si>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</si>
  <si>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</si>
  <si>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</si>
  <si>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</si>
  <si>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</si>
  <si>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</si>
  <si>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</si>
  <si>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</si>
  <si>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</si>
  <si>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</si>
  <si>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</si>
  <si>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</si>
  <si>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</si>
  <si>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</si>
  <si>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</si>
  <si>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</si>
  <si>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</si>
  <si>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</si>
  <si>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</si>
  <si>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</si>
  <si>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</si>
  <si>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</si>
  <si>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</si>
  <si>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</si>
  <si>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</si>
  <si>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</si>
  <si>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</si>
  <si>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</si>
  <si>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</si>
  <si>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</si>
  <si>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</si>
  <si>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</si>
  <si>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</si>
  <si>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</si>
  <si>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</si>
  <si>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</si>
  <si>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</si>
  <si>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</si>
  <si>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</si>
  <si>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</si>
  <si>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</si>
  <si>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</si>
  <si>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</si>
  <si>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</si>
  <si>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</si>
  <si>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</si>
  <si>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</si>
  <si>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</si>
  <si>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</si>
  <si>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</si>
  <si>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</si>
  <si>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</si>
  <si>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</si>
  <si>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</si>
  <si>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</si>
  <si>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</si>
  <si>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</si>
  <si>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</si>
  <si>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</si>
  <si>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</si>
  <si>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</si>
  <si>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</si>
  <si>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</si>
  <si>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</si>
  <si>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</si>
  <si>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</si>
  <si>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</si>
  <si>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</si>
  <si>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</si>
  <si>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</si>
  <si>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</si>
  <si>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</si>
  <si>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</si>
  <si>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</si>
  <si>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</si>
  <si>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</si>
  <si>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</si>
  <si>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</si>
  <si>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</si>
  <si>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</si>
  <si>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</si>
  <si>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</si>
  <si>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</si>
  <si>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</si>
  <si>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</si>
  <si>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</si>
  <si>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</si>
  <si>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</si>
  <si>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</si>
  <si>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</si>
  <si>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</si>
  <si>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</si>
  <si>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</si>
  <si>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</si>
  <si>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</si>
  <si>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</si>
  <si>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</si>
  <si>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</si>
  <si>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</si>
  <si>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</si>
  <si>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</si>
  <si>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</si>
  <si>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</si>
  <si>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</si>
  <si>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</si>
  <si>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</si>
  <si>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</si>
  <si>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</si>
  <si>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</si>
  <si>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</si>
  <si>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</si>
  <si>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</si>
  <si>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</si>
  <si>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</si>
  <si>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</si>
  <si>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</si>
  <si>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</si>
  <si>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</si>
  <si>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</si>
  <si>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</si>
  <si>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</si>
  <si>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</si>
  <si>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</si>
  <si>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</si>
  <si>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</si>
  <si>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</si>
  <si>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</si>
  <si>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</si>
  <si>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</si>
  <si>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</si>
  <si>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</si>
  <si>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</si>
  <si>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</si>
  <si>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</si>
  <si>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</si>
  <si>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</si>
  <si>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</si>
  <si>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</si>
  <si>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</si>
  <si>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</si>
  <si>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</si>
  <si>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</si>
  <si>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</si>
  <si>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</si>
  <si>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</si>
  <si>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</si>
  <si>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</si>
  <si>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</si>
  <si>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</si>
  <si>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</si>
  <si>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</si>
  <si>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</si>
  <si>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</si>
  <si>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</si>
  <si>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</si>
  <si>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</si>
  <si>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</si>
  <si>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</si>
  <si>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</si>
  <si>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</si>
  <si>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</si>
  <si>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</si>
  <si>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</si>
  <si>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</si>
  <si>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</si>
  <si>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</si>
  <si>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</si>
  <si>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</si>
  <si>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</si>
  <si>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</si>
  <si>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</si>
  <si>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</si>
  <si>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</si>
  <si>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</si>
  <si>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</si>
  <si>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</si>
  <si>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</si>
  <si>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</si>
  <si>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</si>
  <si>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</si>
  <si>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</si>
  <si>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</si>
  <si>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</si>
  <si>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</si>
  <si>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</si>
  <si>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</si>
  <si>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</si>
  <si>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</si>
  <si>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</si>
  <si>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</si>
  <si>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</si>
  <si>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</si>
  <si>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</si>
  <si>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</si>
  <si>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</si>
  <si>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</si>
  <si>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</si>
  <si>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</si>
  <si>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</si>
  <si>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</si>
  <si>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</si>
  <si>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</si>
  <si>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</si>
  <si>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</si>
  <si>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</si>
  <si>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</si>
  <si>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</si>
  <si>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</si>
  <si>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</si>
  <si>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</si>
  <si>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</si>
  <si>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</si>
  <si>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</si>
  <si>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</si>
  <si>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</si>
  <si>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</si>
  <si>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</si>
  <si>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</si>
  <si>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</si>
  <si>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</si>
  <si>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</si>
  <si>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</si>
  <si>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</si>
  <si>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</si>
  <si>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</si>
  <si>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</si>
  <si>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</si>
  <si>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</si>
  <si>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</si>
  <si>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</si>
  <si>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</si>
  <si>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</si>
  <si>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</si>
  <si>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</si>
  <si>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</si>
  <si>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</si>
  <si>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</si>
  <si>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</si>
  <si>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</si>
  <si>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</si>
  <si>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</si>
  <si>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</si>
  <si>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</si>
  <si>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</si>
  <si>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</si>
  <si>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</si>
  <si>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</si>
  <si>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</si>
  <si>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</si>
  <si>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</si>
  <si>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</si>
  <si>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</si>
  <si>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</si>
  <si>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</si>
  <si>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</si>
  <si>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</si>
  <si>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</si>
  <si>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</si>
  <si>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</si>
  <si>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</si>
  <si>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</si>
  <si>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</si>
  <si>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</si>
  <si>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</si>
  <si>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</si>
  <si>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</si>
  <si>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</si>
  <si>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</si>
  <si>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</si>
  <si>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</si>
  <si>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</si>
  <si>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</si>
  <si>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</si>
  <si>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</si>
  <si>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</si>
  <si>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</si>
  <si>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</si>
  <si>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</si>
  <si>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</si>
  <si>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</si>
  <si>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</si>
  <si>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</si>
  <si>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</si>
  <si>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</si>
  <si>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</si>
  <si>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</si>
  <si>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</si>
  <si>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</si>
  <si>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</si>
  <si>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</si>
  <si>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</si>
  <si>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</si>
  <si>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</si>
  <si>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</si>
  <si>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</si>
  <si>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</si>
  <si>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</si>
  <si>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</si>
  <si>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</si>
  <si>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</si>
  <si>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</si>
  <si>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</si>
  <si>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</si>
  <si>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</si>
  <si>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</si>
  <si>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</si>
  <si>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</si>
  <si>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</si>
  <si>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</si>
  <si>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</si>
  <si>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</si>
  <si>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</si>
  <si>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</si>
  <si>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</si>
  <si>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</si>
  <si>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</si>
  <si>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</si>
  <si>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</si>
  <si>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</si>
  <si>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</si>
  <si>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</si>
  <si>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</si>
  <si>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</si>
  <si>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</si>
  <si>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</si>
  <si>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</si>
  <si>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</si>
  <si>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</si>
  <si>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</si>
  <si>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</si>
  <si>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</si>
  <si>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</si>
  <si>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</si>
  <si>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</si>
  <si>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</si>
  <si>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</si>
  <si>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</si>
  <si>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</si>
  <si>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</si>
  <si>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</si>
  <si>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</si>
  <si>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</si>
  <si>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</si>
  <si>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</si>
  <si>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</si>
  <si>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</si>
  <si>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</si>
  <si>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</si>
  <si>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</si>
  <si>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</si>
  <si>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</si>
  <si>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</si>
  <si>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</si>
  <si>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</si>
  <si>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</si>
  <si>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</si>
  <si>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</si>
  <si>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</si>
  <si>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</si>
  <si>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</si>
  <si>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</si>
  <si>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</si>
  <si>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</si>
  <si>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</si>
  <si>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</si>
  <si>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</si>
  <si>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</si>
  <si>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</si>
  <si>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</si>
  <si>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</si>
  <si>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</si>
  <si>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</si>
  <si>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</si>
  <si>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</si>
  <si>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</si>
  <si>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</si>
  <si>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</si>
  <si>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</si>
  <si>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</si>
  <si>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</si>
  <si>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</si>
  <si>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</si>
  <si>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</si>
  <si>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</si>
  <si>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</si>
  <si>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</si>
  <si>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</si>
  <si>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</si>
  <si>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</si>
  <si>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</si>
  <si>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</si>
  <si>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</si>
  <si>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</si>
  <si>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</si>
  <si>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</si>
  <si>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</si>
  <si>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</si>
  <si>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</si>
  <si>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</si>
  <si>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</si>
  <si>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</si>
  <si>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</si>
  <si>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</si>
  <si>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</si>
  <si>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</si>
  <si>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</si>
  <si>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</si>
  <si>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</si>
  <si>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</si>
  <si>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</si>
  <si>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</si>
  <si>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</si>
  <si>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</si>
  <si>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</si>
  <si>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</si>
  <si>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</si>
  <si>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</si>
  <si>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</si>
  <si>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</si>
  <si>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</si>
  <si>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</si>
  <si>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</si>
  <si>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</si>
  <si>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</si>
  <si>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</si>
  <si>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</si>
  <si>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</si>
  <si>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</si>
  <si>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</si>
  <si>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</si>
  <si>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</si>
  <si>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</si>
  <si>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</si>
  <si>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</si>
  <si>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</si>
  <si>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</si>
  <si>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</si>
  <si>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</si>
  <si>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</si>
  <si>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</si>
  <si>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</si>
  <si>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</si>
  <si>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</si>
  <si>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</si>
  <si>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</si>
  <si>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</si>
  <si>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</si>
  <si>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</si>
  <si>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</si>
  <si>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</si>
  <si>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</si>
  <si>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</si>
  <si>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</si>
  <si>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</si>
  <si>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</si>
  <si>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</si>
  <si>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</si>
  <si>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</si>
  <si>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</si>
  <si>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</si>
  <si>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</si>
  <si>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</si>
  <si>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</si>
  <si>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</si>
  <si>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</si>
  <si>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</si>
  <si>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</si>
  <si>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</si>
  <si>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</si>
  <si>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</si>
  <si>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</si>
  <si>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</si>
  <si>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</si>
  <si>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</si>
  <si>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</si>
  <si>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</si>
  <si>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</si>
  <si>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</si>
  <si>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</si>
  <si>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</si>
  <si>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</si>
  <si>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</si>
  <si>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</si>
  <si>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</si>
  <si>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</si>
  <si>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</si>
  <si>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</si>
  <si>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</si>
  <si>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</si>
  <si>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</si>
  <si>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</si>
  <si>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</si>
  <si>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</si>
  <si>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</si>
  <si>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</si>
  <si>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</si>
  <si>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</si>
  <si>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</si>
  <si>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</si>
  <si>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</si>
  <si>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</si>
  <si>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</si>
  <si>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</si>
  <si>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</si>
  <si>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</si>
  <si>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</si>
  <si>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</si>
  <si>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</si>
  <si>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</si>
  <si>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</si>
  <si>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</si>
  <si>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</si>
  <si>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</si>
  <si>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</si>
  <si>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</si>
  <si>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</si>
  <si>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</si>
  <si>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</si>
  <si>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</si>
  <si>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</si>
  <si>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</si>
  <si>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</si>
  <si>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</si>
  <si>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</si>
  <si>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</si>
  <si>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</si>
  <si>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</si>
  <si>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</si>
  <si>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</si>
  <si>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</si>
  <si>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</si>
  <si>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</si>
  <si>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</si>
  <si>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</si>
  <si>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</si>
  <si>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</si>
  <si>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</si>
  <si>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</si>
  <si>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</si>
  <si>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</si>
  <si>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</si>
  <si>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</si>
  <si>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</si>
  <si>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</si>
  <si>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</si>
  <si>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</si>
  <si>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</si>
  <si>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</si>
  <si>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</si>
  <si>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</si>
  <si>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</si>
  <si>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</si>
  <si>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</si>
  <si>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</si>
  <si>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</si>
  <si>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</si>
  <si>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</si>
  <si>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</si>
  <si>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</si>
  <si>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</si>
  <si>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</si>
  <si>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</si>
  <si>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</si>
  <si>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</si>
  <si>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</si>
  <si>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</si>
  <si>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</si>
  <si>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</si>
  <si>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</si>
  <si>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</si>
  <si>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</si>
  <si>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</si>
  <si>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</si>
  <si>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</si>
  <si>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</si>
  <si>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</si>
  <si>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</si>
  <si>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</si>
  <si>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</si>
  <si>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</si>
  <si>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</si>
  <si>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</si>
  <si>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</si>
  <si>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</si>
  <si>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</si>
  <si>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</si>
  <si>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</si>
  <si>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</si>
  <si>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</si>
  <si>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</si>
  <si>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</si>
  <si>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</si>
  <si>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</si>
  <si>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</si>
  <si>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</si>
  <si>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</si>
  <si>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</si>
  <si>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</si>
  <si>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</si>
  <si>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</si>
  <si>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</si>
  <si>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</si>
  <si>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</si>
  <si>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</si>
  <si>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</si>
  <si>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</si>
  <si>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</si>
  <si>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</si>
  <si>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</si>
  <si>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</si>
  <si>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</si>
  <si>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</si>
  <si>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</si>
  <si>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</si>
  <si>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</si>
  <si>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</si>
  <si>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</si>
  <si>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</si>
  <si>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</si>
  <si>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</si>
  <si>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</si>
  <si>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</si>
  <si>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</si>
  <si>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</si>
  <si>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</si>
  <si>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</si>
  <si>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</si>
  <si>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</si>
  <si>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</si>
  <si>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</si>
  <si>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</si>
  <si>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</si>
  <si>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</si>
  <si>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</si>
  <si>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</si>
  <si>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</si>
  <si>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</si>
  <si>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</si>
  <si>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</si>
  <si>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</si>
  <si>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</si>
  <si>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</si>
  <si>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</si>
  <si>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</si>
  <si>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</si>
  <si>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</si>
  <si>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</si>
  <si>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</si>
  <si>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</si>
  <si>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</si>
  <si>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</si>
  <si>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</si>
  <si>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</si>
  <si>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</si>
  <si>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</si>
  <si>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</si>
  <si>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</si>
  <si>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</si>
  <si>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</si>
  <si>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</si>
  <si>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</si>
  <si>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</si>
  <si>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</si>
  <si>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</si>
  <si>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</si>
  <si>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</si>
  <si>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</si>
  <si>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</si>
  <si>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</si>
  <si>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</si>
  <si>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</si>
  <si>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</si>
  <si>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</si>
  <si>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</si>
  <si>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</si>
  <si>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</si>
  <si>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</si>
  <si>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</si>
  <si>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</si>
  <si>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</si>
  <si>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</si>
  <si>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</si>
  <si>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</si>
  <si>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</si>
  <si>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</si>
  <si>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</si>
  <si>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</si>
  <si>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</si>
  <si>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</si>
  <si>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</si>
  <si>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</si>
  <si>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</si>
  <si>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</si>
  <si>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</si>
  <si>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</si>
  <si>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</si>
  <si>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</si>
  <si>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</si>
  <si>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</si>
  <si>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</si>
  <si>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</si>
  <si>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</si>
  <si>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</si>
  <si>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</si>
  <si>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</si>
  <si>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</si>
  <si>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</si>
  <si>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</si>
  <si>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</si>
  <si>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</si>
  <si>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</si>
  <si>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</si>
  <si>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</si>
  <si>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</si>
  <si>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</si>
  <si>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</si>
  <si>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</si>
  <si>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</si>
  <si>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</si>
  <si>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</si>
  <si>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</si>
  <si>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</si>
  <si>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</si>
  <si>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</si>
  <si>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</si>
  <si>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</si>
  <si>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</si>
  <si>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</si>
  <si>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</si>
  <si>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</si>
  <si>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</si>
  <si>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</si>
  <si>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</si>
  <si>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</si>
  <si>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</si>
  <si>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</si>
  <si>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</si>
  <si>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</si>
  <si>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</si>
  <si>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</si>
  <si>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</si>
  <si>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</si>
  <si>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</si>
  <si>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</si>
  <si>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</si>
  <si>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</si>
  <si>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</si>
  <si>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</si>
  <si>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</si>
  <si>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</si>
  <si>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</si>
  <si>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</si>
  <si>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</si>
  <si>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</si>
  <si>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</si>
  <si>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</si>
  <si>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</si>
  <si>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</si>
  <si>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</si>
  <si>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</si>
  <si>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</si>
  <si>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</si>
  <si>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</si>
  <si>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</si>
  <si>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</si>
  <si>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</si>
  <si>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</si>
  <si>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</si>
  <si>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</si>
  <si>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</si>
  <si>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</si>
  <si>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</si>
  <si>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</si>
  <si>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</si>
  <si>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</si>
  <si>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</si>
  <si>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</si>
  <si>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</si>
  <si>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</si>
  <si>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</si>
  <si>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</si>
  <si>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</si>
  <si>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</si>
  <si>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</si>
  <si>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</si>
  <si>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</si>
  <si>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</si>
  <si>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</si>
  <si>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</si>
  <si>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</si>
  <si>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</si>
  <si>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</si>
  <si>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</si>
  <si>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</si>
  <si>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</si>
  <si>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</si>
  <si>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</si>
  <si>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</si>
  <si>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</si>
  <si>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</si>
  <si>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</si>
  <si>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</si>
  <si>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</si>
  <si>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</si>
  <si>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</si>
  <si>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</si>
  <si>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</si>
  <si>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</si>
  <si>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</si>
  <si>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</si>
  <si>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</si>
  <si>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</si>
  <si>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</si>
  <si>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</si>
  <si>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</si>
  <si>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</si>
  <si>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</si>
  <si>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</si>
  <si>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</si>
  <si>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</si>
  <si>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</si>
  <si>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</si>
  <si>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</si>
  <si>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</si>
  <si>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</si>
  <si>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</si>
  <si>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</si>
  <si>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</si>
  <si>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</si>
  <si>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</si>
  <si>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</si>
  <si>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</si>
  <si>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</si>
  <si>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</si>
  <si>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</si>
  <si>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</si>
  <si>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</si>
  <si>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</si>
  <si>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</si>
  <si>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</si>
  <si>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</si>
  <si>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</si>
  <si>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</si>
  <si>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</si>
  <si>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</si>
  <si>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</si>
  <si>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</si>
  <si>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</si>
  <si>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</si>
  <si>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</si>
  <si>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</si>
  <si>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</si>
  <si>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</si>
  <si>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</si>
  <si>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</si>
  <si>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</si>
  <si>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</si>
  <si>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</si>
  <si>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</si>
  <si>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</si>
  <si>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</si>
  <si>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</si>
  <si>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</si>
  <si>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</si>
  <si>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</si>
  <si>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</si>
  <si>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</si>
  <si>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</si>
  <si>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</si>
  <si>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</si>
  <si>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</si>
  <si>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</si>
  <si>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</si>
  <si>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</si>
  <si>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</si>
  <si>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</si>
  <si>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</si>
  <si>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</si>
  <si>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</si>
  <si>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</si>
  <si>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</si>
  <si>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</si>
  <si>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</si>
  <si>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</si>
  <si>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</si>
  <si>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</si>
  <si>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</si>
  <si>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</si>
  <si>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</si>
  <si>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</si>
  <si>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</si>
  <si>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</si>
  <si>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</si>
  <si>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</si>
  <si>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</si>
  <si>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</si>
  <si>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</si>
  <si>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</si>
  <si>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</si>
  <si>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</si>
  <si>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</si>
  <si>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</si>
  <si>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</si>
  <si>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</si>
  <si>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</si>
  <si>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</si>
  <si>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</si>
  <si>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</si>
  <si>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</si>
  <si>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</si>
  <si>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</si>
  <si>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</si>
  <si>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</si>
  <si>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</si>
  <si>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</si>
  <si>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</si>
  <si>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</si>
  <si>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</si>
  <si>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</si>
  <si>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</si>
  <si>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</si>
  <si>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</si>
  <si>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</si>
  <si>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</si>
  <si>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</si>
  <si>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</si>
  <si>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</si>
  <si>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</si>
  <si>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</si>
  <si>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</si>
  <si>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</si>
  <si>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</si>
  <si>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</si>
  <si>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</si>
  <si>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</si>
  <si>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</si>
  <si>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</si>
  <si>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</si>
  <si>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</si>
  <si>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</si>
  <si>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</si>
  <si>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</si>
  <si>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</si>
  <si>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</si>
  <si>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</si>
  <si>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</si>
  <si>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</si>
  <si>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</si>
  <si>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</si>
  <si>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</si>
  <si>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</si>
  <si>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</si>
  <si>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</si>
  <si>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</si>
  <si>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</si>
  <si>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</si>
  <si>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</si>
  <si>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</si>
  <si>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</si>
  <si>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</si>
  <si>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</si>
  <si>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</si>
  <si>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</si>
  <si>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</si>
  <si>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</si>
  <si>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</si>
  <si>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</si>
  <si>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</si>
  <si>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</si>
  <si>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</si>
  <si>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</si>
  <si>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</si>
  <si>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</si>
  <si>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</si>
  <si>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</si>
  <si>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</si>
  <si>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</si>
  <si>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</si>
  <si>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</si>
  <si>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</si>
  <si>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</si>
  <si>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</si>
  <si>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</si>
  <si>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</si>
  <si>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</si>
  <si>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</si>
  <si>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</si>
  <si>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</si>
  <si>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</si>
  <si>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</si>
  <si>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</si>
  <si>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</si>
  <si>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</si>
  <si>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</si>
  <si>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</si>
  <si>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</si>
  <si>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</si>
  <si>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</si>
  <si>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</si>
  <si>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</si>
  <si>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</si>
  <si>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</si>
  <si>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</si>
  <si>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</si>
  <si>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</si>
  <si>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</si>
  <si>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</si>
  <si>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</si>
  <si>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</si>
  <si>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</si>
  <si>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</si>
  <si>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</si>
  <si>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</si>
  <si>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</si>
  <si>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</si>
  <si>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</si>
  <si>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</si>
  <si>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</si>
  <si>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</si>
  <si>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</si>
  <si>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</si>
  <si>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</si>
  <si>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</si>
  <si>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</si>
  <si>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</si>
  <si>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</si>
  <si>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</si>
  <si>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</si>
  <si>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</si>
  <si>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</si>
  <si>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</si>
  <si>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</si>
  <si>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</si>
  <si>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</si>
  <si>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</si>
  <si>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</si>
  <si>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</si>
  <si>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</si>
  <si>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</si>
  <si>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</si>
  <si>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</si>
  <si>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</si>
  <si>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</si>
  <si>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</si>
  <si>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</si>
  <si>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</si>
  <si>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</si>
  <si>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</si>
  <si>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</si>
  <si>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</si>
  <si>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</si>
  <si>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</si>
  <si>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</si>
  <si>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</si>
  <si>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</si>
  <si>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</si>
  <si>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</si>
  <si>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</si>
  <si>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</si>
  <si>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</si>
  <si>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</si>
  <si>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</si>
  <si>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</si>
  <si>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</si>
  <si>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</si>
  <si>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</si>
  <si>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</si>
  <si>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</si>
  <si>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</si>
  <si>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</si>
  <si>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</si>
  <si>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</si>
  <si>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</si>
  <si>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</si>
  <si>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</si>
  <si>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</si>
  <si>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</si>
  <si>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</si>
  <si>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</si>
  <si>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</si>
  <si>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</si>
  <si>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</si>
  <si>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</si>
  <si>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</si>
  <si>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</si>
  <si>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</si>
  <si>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</si>
  <si>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</si>
  <si>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</si>
  <si>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</si>
  <si>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</si>
  <si>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</si>
  <si>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</si>
  <si>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</si>
  <si>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</si>
  <si>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</si>
  <si>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</si>
  <si>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</si>
  <si>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</si>
  <si>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</si>
  <si>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</si>
  <si>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</si>
  <si>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</si>
  <si>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</si>
  <si>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</si>
  <si>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</si>
  <si>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</si>
  <si>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</si>
  <si>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</si>
  <si>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</si>
  <si>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</si>
  <si>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</si>
  <si>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</si>
  <si>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</si>
  <si>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</si>
  <si>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</si>
  <si>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</si>
  <si>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</si>
  <si>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</si>
  <si>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</si>
  <si>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</si>
  <si>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</si>
  <si>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</si>
  <si>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</si>
  <si>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</si>
  <si>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</si>
  <si>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</si>
  <si>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</si>
  <si>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</si>
  <si>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</si>
  <si>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</si>
  <si>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</si>
  <si>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</si>
  <si>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</si>
  <si>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</si>
  <si>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</si>
  <si>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</si>
  <si>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</si>
  <si>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</si>
  <si>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</si>
  <si>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</si>
  <si>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</si>
  <si>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</si>
  <si>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</si>
  <si>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</si>
  <si>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</si>
  <si>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</si>
  <si>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</si>
  <si>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</si>
  <si>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</si>
  <si>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</si>
  <si>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</si>
  <si>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</si>
  <si>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</si>
  <si>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</si>
  <si>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</si>
  <si>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</si>
  <si>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</si>
  <si>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</si>
  <si>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</si>
  <si>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</si>
  <si>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</si>
  <si>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</si>
  <si>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</si>
  <si>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</si>
  <si>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</si>
  <si>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</si>
  <si>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</si>
  <si>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</si>
  <si>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</si>
  <si>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</si>
  <si>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</si>
  <si>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</si>
  <si>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</si>
  <si>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</si>
  <si>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</si>
  <si>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</si>
  <si>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</si>
  <si>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</si>
  <si>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</si>
  <si>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</si>
  <si>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</si>
  <si>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</si>
  <si>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</si>
  <si>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</si>
  <si>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</si>
  <si>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</si>
  <si>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</si>
  <si>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</si>
  <si>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</si>
  <si>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</si>
  <si>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</si>
  <si>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</si>
  <si>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</si>
  <si>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</si>
  <si>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</si>
  <si>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</si>
  <si>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</si>
  <si>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</si>
  <si>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</si>
  <si>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</si>
  <si>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</si>
  <si>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</si>
  <si>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</si>
  <si>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</si>
  <si>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</si>
  <si>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</si>
  <si>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</si>
  <si>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</si>
  <si>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</si>
  <si>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</si>
  <si>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</si>
  <si>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</si>
  <si>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</si>
  <si>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</si>
  <si>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</si>
  <si>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</si>
  <si>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</si>
  <si>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</si>
  <si>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</si>
  <si>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</si>
  <si>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</si>
  <si>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</si>
  <si>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</si>
  <si>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</si>
  <si>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</si>
  <si>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</si>
  <si>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</si>
  <si>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</si>
  <si>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</si>
  <si>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</si>
  <si>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</si>
  <si>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</si>
  <si>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</si>
  <si>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</si>
  <si>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</si>
  <si>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</si>
  <si>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</si>
  <si>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</si>
  <si>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</si>
  <si>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</si>
  <si>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</si>
  <si>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</si>
  <si>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</si>
  <si>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</si>
  <si>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</si>
  <si>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</si>
  <si>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</si>
  <si>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</si>
  <si>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</si>
  <si>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</si>
  <si>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</si>
  <si>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</si>
  <si>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</si>
  <si>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</si>
  <si>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</si>
  <si>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</si>
  <si>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</si>
  <si>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</si>
  <si>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</si>
  <si>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</si>
  <si>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</si>
  <si>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</si>
  <si>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</si>
  <si>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</si>
  <si>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</si>
  <si>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</si>
  <si>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</si>
  <si>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</si>
  <si>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</si>
  <si>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</si>
  <si>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</si>
  <si>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</si>
  <si>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</si>
  <si>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</si>
  <si>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</si>
  <si>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</si>
  <si>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</si>
  <si>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</si>
  <si>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</si>
  <si>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</si>
  <si>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</si>
  <si>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</si>
  <si>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</si>
  <si>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</si>
  <si>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</si>
  <si>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</si>
  <si>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</si>
  <si>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</si>
  <si>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</si>
  <si>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</si>
  <si>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</si>
  <si>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</si>
  <si>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</si>
  <si>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</si>
  <si>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</si>
  <si>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</si>
  <si>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</si>
  <si>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</si>
  <si>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</si>
  <si>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</si>
  <si>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</si>
  <si>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</si>
  <si>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</si>
  <si>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</si>
  <si>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</si>
  <si>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</si>
  <si>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</si>
  <si>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</si>
  <si>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</si>
  <si>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</si>
  <si>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</si>
  <si>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</si>
  <si>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</si>
  <si>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</si>
  <si>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</si>
  <si>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</si>
  <si>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</si>
  <si>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</si>
  <si>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</si>
  <si>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</si>
  <si>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</si>
  <si>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</si>
  <si>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</si>
  <si>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</si>
  <si>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</si>
  <si>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</si>
  <si>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</si>
  <si>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</si>
  <si>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</si>
  <si>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</si>
  <si>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</si>
  <si>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</si>
  <si>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</si>
  <si>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</si>
  <si>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</si>
  <si>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</si>
  <si>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</si>
  <si>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</si>
  <si>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</si>
  <si>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</si>
  <si>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</si>
  <si>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</si>
  <si>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</si>
  <si>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</si>
  <si>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</si>
  <si>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</si>
  <si>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</si>
  <si>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</si>
  <si>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</si>
  <si>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</si>
  <si>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</si>
  <si>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</si>
  <si>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</si>
  <si>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</si>
  <si>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</si>
  <si>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</si>
  <si>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</si>
  <si>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</si>
  <si>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</si>
  <si>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</si>
  <si>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</si>
  <si>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</si>
  <si>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</si>
  <si>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</si>
  <si>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</si>
  <si>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</si>
  <si>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</si>
  <si>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</si>
  <si>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</si>
  <si>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</si>
  <si>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</si>
  <si>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</si>
  <si>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</si>
  <si>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</si>
  <si>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</si>
  <si>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</si>
  <si>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</si>
  <si>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</si>
  <si>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</si>
  <si>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</si>
  <si>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</si>
  <si>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</si>
  <si>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</si>
  <si>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</si>
  <si>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</si>
  <si>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</si>
  <si>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</si>
  <si>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</si>
  <si>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</si>
  <si>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</si>
  <si>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</si>
  <si>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</si>
  <si>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</si>
  <si>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</si>
  <si>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</si>
  <si>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</si>
  <si>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</si>
  <si>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</si>
  <si>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</si>
  <si>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</si>
  <si>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</si>
  <si>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</si>
  <si>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</si>
  <si>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</si>
  <si>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</si>
  <si>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</si>
  <si>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</si>
  <si>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</si>
  <si>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</si>
  <si>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</si>
  <si>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</si>
  <si>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</si>
  <si>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</si>
  <si>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</si>
  <si>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</si>
  <si>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</si>
  <si>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</si>
  <si>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</si>
  <si>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</si>
  <si>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</si>
  <si>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</si>
  <si>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</si>
  <si>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</si>
  <si>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</si>
  <si>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</si>
  <si>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</si>
  <si>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</si>
  <si>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</si>
  <si>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</si>
  <si>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</si>
  <si>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</si>
  <si>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</si>
  <si>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</si>
  <si>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</si>
  <si>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</si>
  <si>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</si>
  <si>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</si>
  <si>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</si>
  <si>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</si>
  <si>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</si>
  <si>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</si>
  <si>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</si>
  <si>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</si>
  <si>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</si>
  <si>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</si>
  <si>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</si>
  <si>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</si>
  <si>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</si>
  <si>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</si>
  <si>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</si>
  <si>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</si>
  <si>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</si>
  <si>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</si>
  <si>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</si>
  <si>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</si>
  <si>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</si>
  <si>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</si>
  <si>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</si>
  <si>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</si>
  <si>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</si>
  <si>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</si>
  <si>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</si>
  <si>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</si>
  <si>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</si>
  <si>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</si>
  <si>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</si>
  <si>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</si>
  <si>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</si>
  <si>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</si>
  <si>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</si>
  <si>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</si>
  <si>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</si>
  <si>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</si>
  <si>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</si>
  <si>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</si>
  <si>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</si>
  <si>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</si>
  <si>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</si>
  <si>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</si>
  <si>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</si>
  <si>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</si>
  <si>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</si>
  <si>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</si>
  <si>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</si>
  <si>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</si>
  <si>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</si>
  <si>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</si>
  <si>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</si>
  <si>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</si>
  <si>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</si>
  <si>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</si>
  <si>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</si>
  <si>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</si>
  <si>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</si>
  <si>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</si>
  <si>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</si>
  <si>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</si>
  <si>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</si>
  <si>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</si>
  <si>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</si>
  <si>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</si>
  <si>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</si>
  <si>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</si>
  <si>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</si>
  <si>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</si>
  <si>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</si>
  <si>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</si>
  <si>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</si>
  <si>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</si>
  <si>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</si>
  <si>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</si>
  <si>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</si>
  <si>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</si>
  <si>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</si>
  <si>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</si>
  <si>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</si>
  <si>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</si>
  <si>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</si>
  <si>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</si>
  <si>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</si>
  <si>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</si>
  <si>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</si>
  <si>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</si>
  <si>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</si>
  <si>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</si>
  <si>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</si>
  <si>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</si>
  <si>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</si>
  <si>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</si>
  <si>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</si>
  <si>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</si>
  <si>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</si>
  <si>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</si>
  <si>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</si>
  <si>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</si>
  <si>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</si>
  <si>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</si>
  <si>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</si>
  <si>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</si>
  <si>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</si>
  <si>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</si>
  <si>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</si>
  <si>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</si>
  <si>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</si>
  <si>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</si>
  <si>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</si>
  <si>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</si>
  <si>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</si>
  <si>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</si>
  <si>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</si>
  <si>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</si>
  <si>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</si>
  <si>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</si>
  <si>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</si>
  <si>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</si>
  <si>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</si>
  <si>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</si>
  <si>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</si>
  <si>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</si>
  <si>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</si>
  <si>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</si>
  <si>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</si>
  <si>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</si>
  <si>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</si>
  <si>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</si>
  <si>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</si>
  <si>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</si>
  <si>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</si>
  <si>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</si>
  <si>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</si>
  <si>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</si>
  <si>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</si>
  <si>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</si>
  <si>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</si>
  <si>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</si>
  <si>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</si>
  <si>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</si>
  <si>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</si>
  <si>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</si>
  <si>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</si>
  <si>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</si>
  <si>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</si>
  <si>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</si>
  <si>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</si>
  <si>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</si>
  <si>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</si>
  <si>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</si>
  <si>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</si>
  <si>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</si>
  <si>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</si>
  <si>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</si>
  <si>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</si>
  <si>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</si>
  <si>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</si>
  <si>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</si>
  <si>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</si>
  <si>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</si>
  <si>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</si>
  <si>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</si>
  <si>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</si>
  <si>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</si>
  <si>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</si>
  <si>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</si>
  <si>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</si>
  <si>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</si>
  <si>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</si>
  <si>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</si>
  <si>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</si>
  <si>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</si>
  <si>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</si>
  <si>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</si>
  <si>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</si>
  <si>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</si>
  <si>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</si>
  <si>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</si>
  <si>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</si>
  <si>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</si>
  <si>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</si>
  <si>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</si>
  <si>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</si>
  <si>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</si>
  <si>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</si>
  <si>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</si>
  <si>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</si>
  <si>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</si>
  <si>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</si>
  <si>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</si>
  <si>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</si>
  <si>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</si>
  <si>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</si>
  <si>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</si>
  <si>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</si>
  <si>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</si>
  <si>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</si>
  <si>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</si>
  <si>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</si>
  <si>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</si>
  <si>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</si>
  <si>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</si>
  <si>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</si>
  <si>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</si>
  <si>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</si>
  <si>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</si>
  <si>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</si>
  <si>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</si>
  <si>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</si>
  <si>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</si>
  <si>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</si>
  <si>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</si>
  <si>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</si>
  <si>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</si>
  <si>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</si>
  <si>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</si>
  <si>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</si>
  <si>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</si>
  <si>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</si>
  <si>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</si>
  <si>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</si>
  <si>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</si>
  <si>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</si>
  <si>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</si>
  <si>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</si>
  <si>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</si>
  <si>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</si>
  <si>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</si>
  <si>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</si>
  <si>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</si>
  <si>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</si>
  <si>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</si>
  <si>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</si>
  <si>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</si>
  <si>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</si>
  <si>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</si>
  <si>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</si>
  <si>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</si>
  <si>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</si>
  <si>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</si>
  <si>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</si>
  <si>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</si>
  <si>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</si>
  <si>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</si>
  <si>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</si>
  <si>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</si>
  <si>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</si>
  <si>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</si>
  <si>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</si>
  <si>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</si>
  <si>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</si>
  <si>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</si>
  <si>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</si>
  <si>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</si>
  <si>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</si>
  <si>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</si>
  <si>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</si>
  <si>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</si>
  <si>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</si>
  <si>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</si>
  <si>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</si>
  <si>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</si>
  <si>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</si>
  <si>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</si>
  <si>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</si>
  <si>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</si>
  <si>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</si>
  <si>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</si>
  <si>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</si>
  <si>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</si>
  <si>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</si>
  <si>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</si>
  <si>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</si>
  <si>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</si>
  <si>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</si>
  <si>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</si>
  <si>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</si>
  <si>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</si>
  <si>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</si>
  <si>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</si>
  <si>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</si>
  <si>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</si>
  <si>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</si>
  <si>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</si>
  <si>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</si>
  <si>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</si>
  <si>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</si>
  <si>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</si>
  <si>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</si>
  <si>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</si>
  <si>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</si>
  <si>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</si>
  <si>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</si>
  <si>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</si>
  <si>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</si>
  <si>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</si>
  <si>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</si>
  <si>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</si>
  <si>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</si>
  <si>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</si>
  <si>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</si>
  <si>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</si>
  <si>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</si>
  <si>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</si>
  <si>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</si>
  <si>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</si>
  <si>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</si>
  <si>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</si>
  <si>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</si>
  <si>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</si>
  <si>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</si>
  <si>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</si>
  <si>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</si>
  <si>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</si>
  <si>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</si>
  <si>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</si>
  <si>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</si>
  <si>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</si>
  <si>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</si>
  <si>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</si>
  <si>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</si>
  <si>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</si>
  <si>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</si>
  <si>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</si>
  <si>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</si>
  <si>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</si>
  <si>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</si>
  <si>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</si>
  <si>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</si>
  <si>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</si>
  <si>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</si>
  <si>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</si>
  <si>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</si>
  <si>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</si>
  <si>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</si>
  <si>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</si>
  <si>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</si>
  <si>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</si>
  <si>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</si>
  <si>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</si>
  <si>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</si>
  <si>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</si>
  <si>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</si>
  <si>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</si>
  <si>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</si>
  <si>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</si>
  <si>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</si>
  <si>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</si>
  <si>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</si>
  <si>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</si>
  <si>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</si>
  <si>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</si>
  <si>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</si>
  <si>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</si>
  <si>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</si>
  <si>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</si>
  <si>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</si>
  <si>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</si>
  <si>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</si>
  <si>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</si>
  <si>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</si>
  <si>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</si>
  <si>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</si>
  <si>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</si>
  <si>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</si>
  <si>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</si>
  <si>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</si>
  <si>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</si>
  <si>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</si>
  <si>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</si>
  <si>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</si>
  <si>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</si>
  <si>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</si>
  <si>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</si>
  <si>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</si>
  <si>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</si>
  <si>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</si>
  <si>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</si>
  <si>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</si>
  <si>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</si>
  <si>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</si>
  <si>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</si>
  <si>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</si>
  <si>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</si>
  <si>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</si>
  <si>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</si>
  <si>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</si>
  <si>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</si>
  <si>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</si>
  <si>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</si>
  <si>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</si>
  <si>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</si>
  <si>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</si>
  <si>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</si>
  <si>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</si>
  <si>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</si>
  <si>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</si>
  <si>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</si>
  <si>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</si>
  <si>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</si>
  <si>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</si>
  <si>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</si>
  <si>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</si>
  <si>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</si>
  <si>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</si>
  <si>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</si>
  <si>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</si>
  <si>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</si>
  <si>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</si>
  <si>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</si>
  <si>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</si>
  <si>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</si>
  <si>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</si>
  <si>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</si>
  <si>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</si>
  <si>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</si>
  <si>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</si>
  <si>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</si>
  <si>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</si>
  <si>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</si>
  <si>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</si>
  <si>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</si>
  <si>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</si>
  <si>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</si>
  <si>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</si>
  <si>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</si>
  <si>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</si>
  <si>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</si>
  <si>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</si>
  <si>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</si>
  <si>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</si>
  <si>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</si>
  <si>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</si>
  <si>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</si>
  <si>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</si>
  <si>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</si>
  <si>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</si>
  <si>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</si>
  <si>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</si>
  <si>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</si>
  <si>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</si>
  <si>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</si>
  <si>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</si>
  <si>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</si>
  <si>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</si>
  <si>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</si>
  <si>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</si>
  <si>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</si>
  <si>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</si>
  <si>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</si>
  <si>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</si>
  <si>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</si>
  <si>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</si>
  <si>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</si>
  <si>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</si>
  <si>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</si>
  <si>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</si>
  <si>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</si>
  <si>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</si>
  <si>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</si>
  <si>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</si>
  <si>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</si>
  <si>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</si>
  <si>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</si>
  <si>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</si>
  <si>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</si>
  <si>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</si>
  <si>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</si>
  <si>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</si>
  <si>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</si>
  <si>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</si>
  <si>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</si>
  <si>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</si>
  <si>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</si>
  <si>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</si>
  <si>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</si>
  <si>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</si>
  <si>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</si>
  <si>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</si>
  <si>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</si>
  <si>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</si>
  <si>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</si>
  <si>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</si>
  <si>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</si>
  <si>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</si>
  <si>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</si>
  <si>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</si>
  <si>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</si>
  <si>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</si>
  <si>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</si>
  <si>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</si>
  <si>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</si>
  <si>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</si>
  <si>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</si>
  <si>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</si>
  <si>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</si>
  <si>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</si>
  <si>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</si>
  <si>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</si>
  <si>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</si>
  <si>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</si>
  <si>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</si>
  <si>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</si>
  <si>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</si>
  <si>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</si>
  <si>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</si>
  <si>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</si>
  <si>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</si>
  <si>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</si>
  <si>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</si>
  <si>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</si>
  <si>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</si>
  <si>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</si>
  <si>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</si>
  <si>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</si>
  <si>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</si>
  <si>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</si>
  <si>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</si>
  <si>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</si>
  <si>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</si>
  <si>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</si>
  <si>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</si>
  <si>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</si>
  <si>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</si>
  <si>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</si>
  <si>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</si>
  <si>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</si>
  <si>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</si>
  <si>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</si>
  <si>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</si>
  <si>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</si>
  <si>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</si>
  <si>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</si>
  <si>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</si>
  <si>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</si>
  <si>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</si>
  <si>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</si>
  <si>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</si>
  <si>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</si>
  <si>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</si>
  <si>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</si>
  <si>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</si>
  <si>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</si>
  <si>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</si>
  <si>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</si>
  <si>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</si>
  <si>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</si>
  <si>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</si>
  <si>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</si>
  <si>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</si>
  <si>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</si>
  <si>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</si>
  <si>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</si>
  <si>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</si>
  <si>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</si>
  <si>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</si>
  <si>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</si>
  <si>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</si>
  <si>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</si>
  <si>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</si>
  <si>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</si>
  <si>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</si>
  <si>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</si>
  <si>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</si>
  <si>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</si>
  <si>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</si>
  <si>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</si>
  <si>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</si>
  <si>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</si>
  <si>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</si>
  <si>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</si>
  <si>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</si>
  <si>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</si>
  <si>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</si>
  <si>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</si>
  <si>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</si>
  <si>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</si>
  <si>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</si>
  <si>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</si>
  <si>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</si>
  <si>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</si>
  <si>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</si>
  <si>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</si>
  <si>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</si>
  <si>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</si>
  <si>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</si>
  <si>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</si>
  <si>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</si>
  <si>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</si>
  <si>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</si>
  <si>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</si>
  <si>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</si>
  <si>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</si>
  <si>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</si>
  <si>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</si>
  <si>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</si>
  <si>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</si>
  <si>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</si>
  <si>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</si>
  <si>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</si>
  <si>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</si>
  <si>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</si>
  <si>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</si>
  <si>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</si>
  <si>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</si>
  <si>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</si>
  <si>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</si>
  <si>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</si>
  <si>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</si>
  <si>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</si>
  <si>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</si>
  <si>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</si>
  <si>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</si>
  <si>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</si>
  <si>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</si>
  <si>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</si>
  <si>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</si>
  <si>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</si>
  <si>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</si>
  <si>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</si>
  <si>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</si>
  <si>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</si>
  <si>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</si>
  <si>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</si>
  <si>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</si>
  <si>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</si>
  <si>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</si>
  <si>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</si>
  <si>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</si>
  <si>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</si>
  <si>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</si>
  <si>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</si>
  <si>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</si>
  <si>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</si>
  <si>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</si>
  <si>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</si>
  <si>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</si>
  <si>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</si>
  <si>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</si>
  <si>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</si>
  <si>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</si>
  <si>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</si>
  <si>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</si>
  <si>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</si>
  <si>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</si>
  <si>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</si>
  <si>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</si>
  <si>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</si>
  <si>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</si>
  <si>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</si>
  <si>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</si>
  <si>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</si>
  <si>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</si>
  <si>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</si>
  <si>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</si>
  <si>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</si>
  <si>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</si>
  <si>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</si>
  <si>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</si>
  <si>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</si>
  <si>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</si>
  <si>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</si>
  <si>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</si>
  <si>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</si>
  <si>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</si>
  <si>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</si>
  <si>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</si>
  <si>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</si>
  <si>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</si>
  <si>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</si>
  <si>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</si>
  <si>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</si>
  <si>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</si>
  <si>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</si>
  <si>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</si>
  <si>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</si>
  <si>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</si>
  <si>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</si>
  <si>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</si>
  <si>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</si>
  <si>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</si>
  <si>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</si>
  <si>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</si>
  <si>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</si>
  <si>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</si>
  <si>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</si>
  <si>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</si>
  <si>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</si>
  <si>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</si>
  <si>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</si>
  <si>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</si>
  <si>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</si>
  <si>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</si>
  <si>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</si>
  <si>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</si>
  <si>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</si>
  <si>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</si>
  <si>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</si>
  <si>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</si>
  <si>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</si>
  <si>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</si>
  <si>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</si>
  <si>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</si>
  <si>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</si>
  <si>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</si>
  <si>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</si>
  <si>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</si>
  <si>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</si>
  <si>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</si>
  <si>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</si>
  <si>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</si>
  <si>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</si>
  <si>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</si>
  <si>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</si>
  <si>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</si>
  <si>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</si>
  <si>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</si>
  <si>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</si>
  <si>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</si>
  <si>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</si>
  <si>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</si>
  <si>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</si>
  <si>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</si>
  <si>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</si>
  <si>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</si>
  <si>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</si>
  <si>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</si>
  <si>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</si>
  <si>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</si>
  <si>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</si>
  <si>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</si>
  <si>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</si>
  <si>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</si>
  <si>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</si>
  <si>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</si>
  <si>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</si>
  <si>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</si>
  <si>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</si>
  <si>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</si>
  <si>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</si>
  <si>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</si>
  <si>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</si>
  <si>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</si>
  <si>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</si>
  <si>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</si>
  <si>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</si>
  <si>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</si>
  <si>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</si>
  <si>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</si>
  <si>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</si>
  <si>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</si>
  <si>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</si>
  <si>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</si>
  <si>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</si>
  <si>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</si>
  <si>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</si>
  <si>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</si>
  <si>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</si>
  <si>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</si>
  <si>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</si>
  <si>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</si>
  <si>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</si>
  <si>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</si>
  <si>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</si>
  <si>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</si>
  <si>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</si>
  <si>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</si>
  <si>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</si>
  <si>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</si>
  <si>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</si>
  <si>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</si>
  <si>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</si>
  <si>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</si>
  <si>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</si>
  <si>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</si>
  <si>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</si>
  <si>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</si>
  <si>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</si>
  <si>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</si>
  <si>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</si>
  <si>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</si>
  <si>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</si>
  <si>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</si>
  <si>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</si>
  <si>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</si>
  <si>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</si>
  <si>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</si>
  <si>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</si>
  <si>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</si>
  <si>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</si>
  <si>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</si>
  <si>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</si>
  <si>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</si>
  <si>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</si>
  <si>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</si>
  <si>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</si>
  <si>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</si>
  <si>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</si>
  <si>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</si>
  <si>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</si>
  <si>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</si>
  <si>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</si>
  <si>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</si>
  <si>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</si>
  <si>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</si>
  <si>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</si>
  <si>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</si>
  <si>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</si>
  <si>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</si>
  <si>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</si>
  <si>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</si>
  <si>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</si>
  <si>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</si>
  <si>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</si>
  <si>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</si>
  <si>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</si>
  <si>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</si>
  <si>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</si>
  <si>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</si>
  <si>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</si>
  <si>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</si>
  <si>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</si>
  <si>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</si>
  <si>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</si>
  <si>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</si>
  <si>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</si>
  <si>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</si>
  <si>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</si>
  <si>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</si>
  <si>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</si>
  <si>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</si>
  <si>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</si>
  <si>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</si>
  <si>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</si>
  <si>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</si>
  <si>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</si>
  <si>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</si>
  <si>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</si>
  <si>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</si>
  <si>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</si>
  <si>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</si>
  <si>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</si>
  <si>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</si>
  <si>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</si>
  <si>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</si>
  <si>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</si>
  <si>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</si>
  <si>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</si>
  <si>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</si>
  <si>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</si>
  <si>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</si>
  <si>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</si>
  <si>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</si>
  <si>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</si>
  <si>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</si>
  <si>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</si>
  <si>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</si>
  <si>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</si>
  <si>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</si>
  <si>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</si>
  <si>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</si>
  <si>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</si>
  <si>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</si>
  <si>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</si>
  <si>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</si>
  <si>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</si>
  <si>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</si>
  <si>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</si>
  <si>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</si>
  <si>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</si>
  <si>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</si>
  <si>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</si>
  <si>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</si>
  <si>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</si>
  <si>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</si>
  <si>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</si>
  <si>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</si>
  <si>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</si>
  <si>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</si>
  <si>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</si>
  <si>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</si>
  <si>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</si>
  <si>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</si>
  <si>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</si>
  <si>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</si>
  <si>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</si>
  <si>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</si>
  <si>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</si>
  <si>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</si>
  <si>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</si>
  <si>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</si>
  <si>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</si>
  <si>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</si>
  <si>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</si>
  <si>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</si>
  <si>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</si>
  <si>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</si>
  <si>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</si>
  <si>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</si>
  <si>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</si>
  <si>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</si>
  <si>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</si>
  <si>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</si>
  <si>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</si>
  <si>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</si>
  <si>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</si>
  <si>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</si>
  <si>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</si>
  <si>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</si>
  <si>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</si>
  <si>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</si>
  <si>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</si>
  <si>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</si>
  <si>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</si>
  <si>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</si>
  <si>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</si>
  <si>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</si>
  <si>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</si>
  <si>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</si>
  <si>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</si>
  <si>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</si>
  <si>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</si>
  <si>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</si>
  <si>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</si>
  <si>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</si>
  <si>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</si>
  <si>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</si>
  <si>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</si>
  <si>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</si>
  <si>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</si>
  <si>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</si>
  <si>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</si>
  <si>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</si>
  <si>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</si>
  <si>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</si>
  <si>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</si>
  <si>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</si>
  <si>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</si>
  <si>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</si>
  <si>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</si>
  <si>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</si>
  <si>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</si>
  <si>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</si>
  <si>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</si>
  <si>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</si>
  <si>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</si>
  <si>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</si>
  <si>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</si>
  <si>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</si>
  <si>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</si>
  <si>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</si>
  <si>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</si>
  <si>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</si>
  <si>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</si>
  <si>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</si>
  <si>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</si>
  <si>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</si>
  <si>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</si>
  <si>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</si>
  <si>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</si>
  <si>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</si>
  <si>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</si>
  <si>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</si>
  <si>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</si>
  <si>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</si>
  <si>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</si>
  <si>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</si>
  <si>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</si>
  <si>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</si>
  <si>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</si>
  <si>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</si>
  <si>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</si>
  <si>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</si>
  <si>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</si>
  <si>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</si>
  <si>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</si>
  <si>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</si>
  <si>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</si>
  <si>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</si>
  <si>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</si>
  <si>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</si>
  <si>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</si>
  <si>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</si>
  <si>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</si>
  <si>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</si>
  <si>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</si>
  <si>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</si>
  <si>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</si>
  <si>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</si>
  <si>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</si>
  <si>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</si>
  <si>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</si>
  <si>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</si>
  <si>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</si>
  <si>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</si>
  <si>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</si>
  <si>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</si>
  <si>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</si>
  <si>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</si>
  <si>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</si>
  <si>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</si>
  <si>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</si>
  <si>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</si>
  <si>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</si>
  <si>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</si>
  <si>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</si>
  <si>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</si>
  <si>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</si>
  <si>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</si>
  <si>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</si>
  <si>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</si>
  <si>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</si>
  <si>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</si>
  <si>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</si>
  <si>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</si>
  <si>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</si>
  <si>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</si>
  <si>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</si>
  <si>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</si>
  <si>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</si>
  <si>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</si>
  <si>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</si>
  <si>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</si>
  <si>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</si>
  <si>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</si>
  <si>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</si>
  <si>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</si>
  <si>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</si>
  <si>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</si>
  <si>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</si>
  <si>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</si>
  <si>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</si>
  <si>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</si>
  <si>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</si>
  <si>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</si>
  <si>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</si>
  <si>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</si>
  <si>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</si>
  <si>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</si>
  <si>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</si>
  <si>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</si>
  <si>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</si>
  <si>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</si>
  <si>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</si>
  <si>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</si>
  <si>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</si>
  <si>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</si>
  <si>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</si>
  <si>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</si>
  <si>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</si>
  <si>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</si>
  <si>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</si>
  <si>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</si>
  <si>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</si>
  <si>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</si>
  <si>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</si>
  <si>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</si>
  <si>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</si>
  <si>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</si>
  <si>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</si>
  <si>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</si>
  <si>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</si>
  <si>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</si>
  <si>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</si>
  <si>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</si>
  <si>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</si>
  <si>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</si>
  <si>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</si>
  <si>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</si>
  <si>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</si>
  <si>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</si>
  <si>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</si>
  <si>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</si>
  <si>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</si>
  <si>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</si>
  <si>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</si>
  <si>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</si>
  <si>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</si>
  <si>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</si>
  <si>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</si>
  <si>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</si>
  <si>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</si>
  <si>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</si>
  <si>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</si>
  <si>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</si>
  <si>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</si>
  <si>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</si>
  <si>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</si>
  <si>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</si>
  <si>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</si>
  <si>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</si>
  <si>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</si>
  <si>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</si>
  <si>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</si>
  <si>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</si>
  <si>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</si>
  <si>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</si>
  <si>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</si>
  <si>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</si>
  <si>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</si>
  <si>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</si>
  <si>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</si>
  <si>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</si>
  <si>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</si>
  <si>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</si>
  <si>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</si>
  <si>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</si>
  <si>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</si>
  <si>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</si>
  <si>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</si>
  <si>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</si>
  <si>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</si>
  <si>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</si>
  <si>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</si>
  <si>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</si>
  <si>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</si>
  <si>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</si>
  <si>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</si>
  <si>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</si>
  <si>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</si>
  <si>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</si>
  <si>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</si>
  <si>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</si>
  <si>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</si>
  <si>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</si>
  <si>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</si>
  <si>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</si>
  <si>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</si>
  <si>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</si>
  <si>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</si>
  <si>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</si>
  <si>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</si>
  <si>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</si>
  <si>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</si>
  <si>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</si>
  <si>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</si>
  <si>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</si>
  <si>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</si>
  <si>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</si>
  <si>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</si>
  <si>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</si>
  <si>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</si>
  <si>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</si>
  <si>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</si>
  <si>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</si>
  <si>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</si>
  <si>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</si>
  <si>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</si>
  <si>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</si>
  <si>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</si>
  <si>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</si>
  <si>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</si>
  <si>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</si>
  <si>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</si>
  <si>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</si>
  <si>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</si>
  <si>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</si>
  <si>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</si>
  <si>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</si>
  <si>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</si>
  <si>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</si>
  <si>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</si>
  <si>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</si>
  <si>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</si>
  <si>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</si>
  <si>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</si>
  <si>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</si>
  <si>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</si>
  <si>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</si>
  <si>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</si>
  <si>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</si>
  <si>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</si>
  <si>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</si>
  <si>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</si>
  <si>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</si>
  <si>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</si>
  <si>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</si>
  <si>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</si>
  <si>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</si>
  <si>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</si>
  <si>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</si>
  <si>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</si>
  <si>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</si>
  <si>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</si>
  <si>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</si>
  <si>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</si>
  <si>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</si>
  <si>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</si>
  <si>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</si>
  <si>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</si>
  <si>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</si>
  <si>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</si>
  <si>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</si>
  <si>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</si>
  <si>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</si>
  <si>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</si>
  <si>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</si>
  <si>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</si>
  <si>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</si>
  <si>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</si>
  <si>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</si>
  <si>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</si>
  <si>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</si>
  <si>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</si>
  <si>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</si>
  <si>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</si>
  <si>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</si>
  <si>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</si>
  <si>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</si>
  <si>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</si>
  <si>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</si>
  <si>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</si>
  <si>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</si>
  <si>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</si>
  <si>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</si>
  <si>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</si>
  <si>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</si>
  <si>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</si>
  <si>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</si>
  <si>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</si>
  <si>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</si>
  <si>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</si>
  <si>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</si>
  <si>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</si>
  <si>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</si>
  <si>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</si>
  <si>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</si>
  <si>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</si>
  <si>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</si>
  <si>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</si>
  <si>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</si>
  <si>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</si>
  <si>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</si>
  <si>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</si>
  <si>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</si>
  <si>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</si>
  <si>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</si>
  <si>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</si>
  <si>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</si>
  <si>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</si>
  <si>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</si>
  <si>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</si>
  <si>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</si>
  <si>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</si>
  <si>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</si>
  <si>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</si>
  <si>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</si>
  <si>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</si>
  <si>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</si>
  <si>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</si>
  <si>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</si>
  <si>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</si>
  <si>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</si>
  <si>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</si>
  <si>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</si>
  <si>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</si>
  <si>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</si>
  <si>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</si>
  <si>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</si>
  <si>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</si>
  <si>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</si>
  <si>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</si>
  <si>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</si>
  <si>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</si>
  <si>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</si>
  <si>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</si>
  <si>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</si>
  <si>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</si>
  <si>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</si>
  <si>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</si>
  <si>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</si>
  <si>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</si>
  <si>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</si>
  <si>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</si>
  <si>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</si>
  <si>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</si>
  <si>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</si>
  <si>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</si>
  <si>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</si>
  <si>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</si>
  <si>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</si>
  <si>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</si>
  <si>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</si>
  <si>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</si>
  <si>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</si>
  <si>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</si>
  <si>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</si>
  <si>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</si>
  <si>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</si>
  <si>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</si>
  <si>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</si>
  <si>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</si>
  <si>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</si>
  <si>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</si>
  <si>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</si>
  <si>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</si>
  <si>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</si>
  <si>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</si>
  <si>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</si>
  <si>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</si>
  <si>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</si>
  <si>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</si>
  <si>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</si>
  <si>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</si>
  <si>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</si>
  <si>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</si>
  <si>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</si>
  <si>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</si>
  <si>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</si>
  <si>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</si>
  <si>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</si>
  <si>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</si>
  <si>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</si>
  <si>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</si>
  <si>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</si>
  <si>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</si>
  <si>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</si>
  <si>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</si>
  <si>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</si>
  <si>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</si>
  <si>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</si>
  <si>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</si>
  <si>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</si>
  <si>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</si>
  <si>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</si>
  <si>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</si>
  <si>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</si>
  <si>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</si>
  <si>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</si>
  <si>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</si>
  <si>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</si>
  <si>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</si>
  <si>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</si>
  <si>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</si>
  <si>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</si>
  <si>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</si>
  <si>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</si>
  <si>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</si>
  <si>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</si>
  <si>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</si>
  <si>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</si>
  <si>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</si>
  <si>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</si>
  <si>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</si>
  <si>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</si>
  <si>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</si>
  <si>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</si>
  <si>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</si>
  <si>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</si>
  <si>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</si>
  <si>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</si>
  <si>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</si>
  <si>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</si>
  <si>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</si>
  <si>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</si>
  <si>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</si>
  <si>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</si>
  <si>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</si>
  <si>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</si>
  <si>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</si>
  <si>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</si>
  <si>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</si>
  <si>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</si>
  <si>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</si>
  <si>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</si>
  <si>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</si>
  <si>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</si>
  <si>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</si>
  <si>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</si>
  <si>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</si>
  <si>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</si>
  <si>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</si>
  <si>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</si>
  <si>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</si>
  <si>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</si>
  <si>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</si>
  <si>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</si>
  <si>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</si>
  <si>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</si>
  <si>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</si>
  <si>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</si>
  <si>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</si>
  <si>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</si>
  <si>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</si>
  <si>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</si>
  <si>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</si>
  <si>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</si>
  <si>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</si>
  <si>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</si>
  <si>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</si>
  <si>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</si>
  <si>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</si>
  <si>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</si>
  <si>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</si>
  <si>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</si>
  <si>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</si>
  <si>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</si>
  <si>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</si>
  <si>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</si>
  <si>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</si>
  <si>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</si>
  <si>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</si>
  <si>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</si>
  <si>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</si>
  <si>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</si>
  <si>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</si>
  <si>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</si>
  <si>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</si>
  <si>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</si>
  <si>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</si>
  <si>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</si>
  <si>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</si>
  <si>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</si>
  <si>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</si>
  <si>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</si>
  <si>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</si>
  <si>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</si>
  <si>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</si>
  <si>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</si>
  <si>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</si>
  <si>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</si>
  <si>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</si>
  <si>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</si>
  <si>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</si>
  <si>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</si>
  <si>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</si>
  <si>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</si>
  <si>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</si>
  <si>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</si>
  <si>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</si>
  <si>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</si>
  <si>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</si>
  <si>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</si>
  <si>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</si>
  <si>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</si>
  <si>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</si>
  <si>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</si>
  <si>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</si>
  <si>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</si>
  <si>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</si>
  <si>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</si>
  <si>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</si>
  <si>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</si>
  <si>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</si>
  <si>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</si>
  <si>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</si>
  <si>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</si>
  <si>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</si>
  <si>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</si>
  <si>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</si>
  <si>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</si>
  <si>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</si>
  <si>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</si>
  <si>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</si>
  <si>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</si>
  <si>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</si>
  <si>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</si>
  <si>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</si>
  <si>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</si>
  <si>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</si>
  <si>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</si>
  <si>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</si>
  <si>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</si>
  <si>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</si>
  <si>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</si>
  <si>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</si>
  <si>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</si>
  <si>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</si>
  <si>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</si>
  <si>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</si>
  <si>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</si>
  <si>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</si>
  <si>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</si>
  <si>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</si>
  <si>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</si>
  <si>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</si>
  <si>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</si>
  <si>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</si>
  <si>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</si>
  <si>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</si>
  <si>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</si>
  <si>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</si>
  <si>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</si>
  <si>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</si>
  <si>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</si>
  <si>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</si>
  <si>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</si>
  <si>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</si>
  <si>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</si>
  <si>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</si>
  <si>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</si>
  <si>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</si>
  <si>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</si>
  <si>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</si>
  <si>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</si>
  <si>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</si>
  <si>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</si>
  <si>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</si>
  <si>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</si>
  <si>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</si>
  <si>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</si>
  <si>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</si>
  <si>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</si>
  <si>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</si>
  <si>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</si>
  <si>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</si>
  <si>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</si>
  <si>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</si>
  <si>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</si>
  <si>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</si>
  <si>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</si>
  <si>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</si>
  <si>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</si>
  <si>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</si>
  <si>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</si>
  <si>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</si>
  <si>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</si>
  <si>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</si>
  <si>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</si>
  <si>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</si>
  <si>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</si>
  <si>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</si>
  <si>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</si>
  <si>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</si>
  <si>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</si>
  <si>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</si>
  <si>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</si>
  <si>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</si>
  <si>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</si>
  <si>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</si>
  <si>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</si>
  <si>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</si>
  <si>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</si>
  <si>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</si>
  <si>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</si>
  <si>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</si>
  <si>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</si>
  <si>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</si>
  <si>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</si>
  <si>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</si>
  <si>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</si>
  <si>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</si>
  <si>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</si>
  <si>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</si>
  <si>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</si>
  <si>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</si>
  <si>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</si>
  <si>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</si>
  <si>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</si>
  <si>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</si>
  <si>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</si>
  <si>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</si>
  <si>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</si>
  <si>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</si>
  <si>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</si>
  <si>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</si>
  <si>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</si>
  <si>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</si>
  <si>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</si>
  <si>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</si>
  <si>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</si>
  <si>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</si>
  <si>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</si>
  <si>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</si>
  <si>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</si>
  <si>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</si>
  <si>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</si>
  <si>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</si>
  <si>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</si>
  <si>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</si>
  <si>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</si>
  <si>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</si>
  <si>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</si>
  <si>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</si>
  <si>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</si>
  <si>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</si>
  <si>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</si>
  <si>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</si>
  <si>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</si>
  <si>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</si>
  <si>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</si>
  <si>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</si>
  <si>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</si>
  <si>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</si>
  <si>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</si>
  <si>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</si>
  <si>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</si>
  <si>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</si>
  <si>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</si>
  <si>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</si>
  <si>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</si>
  <si>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</si>
  <si>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</si>
  <si>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</si>
  <si>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</si>
  <si>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</si>
  <si>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</si>
  <si>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</si>
  <si>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</si>
  <si>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</si>
  <si>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</si>
  <si>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</si>
  <si>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</si>
  <si>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</si>
  <si>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</si>
  <si>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</si>
  <si>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</si>
  <si>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</si>
  <si>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</si>
  <si>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</si>
  <si>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</si>
  <si>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</si>
  <si>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</si>
  <si>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</si>
  <si>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</si>
  <si>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</si>
  <si>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</si>
  <si>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</si>
  <si>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</si>
  <si>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</si>
  <si>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</si>
  <si>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</si>
  <si>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</si>
  <si>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</si>
  <si>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</si>
  <si>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</si>
  <si>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</si>
  <si>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</si>
  <si>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</si>
  <si>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</si>
  <si>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</si>
  <si>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</si>
  <si>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</si>
  <si>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</si>
  <si>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</si>
  <si>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</si>
  <si>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</si>
  <si>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</si>
  <si>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</si>
  <si>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</si>
  <si>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</si>
  <si>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</si>
  <si>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</si>
  <si>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</si>
  <si>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</si>
  <si>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</si>
  <si>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</si>
  <si>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</si>
  <si>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</si>
  <si>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</si>
  <si>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</si>
  <si>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</si>
  <si>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</si>
  <si>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</si>
  <si>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</si>
  <si>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</si>
  <si>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</si>
  <si>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</si>
  <si>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</si>
  <si>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</si>
  <si>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</si>
  <si>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</si>
  <si>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</si>
  <si>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</si>
  <si>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</si>
  <si>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</si>
  <si>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</si>
  <si>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</si>
  <si>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</si>
  <si>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</si>
  <si>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</si>
  <si>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</si>
  <si>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</si>
  <si>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</si>
  <si>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</si>
  <si>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</si>
  <si>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</si>
  <si>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</si>
  <si>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</si>
  <si>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</si>
  <si>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</si>
  <si>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</si>
  <si>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</si>
  <si>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</si>
  <si>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</si>
  <si>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</si>
  <si>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</si>
  <si>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</si>
  <si>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</si>
  <si>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</si>
  <si>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</si>
  <si>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</si>
  <si>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</si>
  <si>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</si>
  <si>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</si>
  <si>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</si>
  <si>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</si>
  <si>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</si>
  <si>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</si>
  <si>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</si>
  <si>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</si>
  <si>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</si>
  <si>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</si>
  <si>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</si>
  <si>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</si>
  <si>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</si>
  <si>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</si>
  <si>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</si>
  <si>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</si>
  <si>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</si>
  <si>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</si>
  <si>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</si>
  <si>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</si>
  <si>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</si>
  <si>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</si>
  <si>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</si>
  <si>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</si>
  <si>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</si>
  <si>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</si>
  <si>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</si>
  <si>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</si>
  <si>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</si>
  <si>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</si>
  <si>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</si>
  <si>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</si>
  <si>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</si>
  <si>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</si>
  <si>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</si>
  <si>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</si>
  <si>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</si>
  <si>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</si>
  <si>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</si>
  <si>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</si>
  <si>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</si>
  <si>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</si>
  <si>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</si>
  <si>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</si>
  <si>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</si>
  <si>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</si>
  <si>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</si>
  <si>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</si>
  <si>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</si>
  <si>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</si>
  <si>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</si>
  <si>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</si>
  <si>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</si>
  <si>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</si>
  <si>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</si>
  <si>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</si>
  <si>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</si>
  <si>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</si>
  <si>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</si>
  <si>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</si>
  <si>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</si>
  <si>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</si>
  <si>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</si>
  <si>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</si>
  <si>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</si>
  <si>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</si>
  <si>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</si>
  <si>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</si>
  <si>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</si>
  <si>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</si>
  <si>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</si>
  <si>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</si>
  <si>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</si>
  <si>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</si>
  <si>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</si>
  <si>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</si>
  <si>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</si>
  <si>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</si>
  <si>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</si>
  <si>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</si>
  <si>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</si>
  <si>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</si>
  <si>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</si>
  <si>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</si>
  <si>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</si>
  <si>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</si>
  <si>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</si>
  <si>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</si>
  <si>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</si>
  <si>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</si>
  <si>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</si>
  <si>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</si>
  <si>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</si>
  <si>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</si>
  <si>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</si>
  <si>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</si>
  <si>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</si>
  <si>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</si>
  <si>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</si>
  <si>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</si>
  <si>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</si>
  <si>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</si>
  <si>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</si>
  <si>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</si>
  <si>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</si>
  <si>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</si>
  <si>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</si>
  <si>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</si>
  <si>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</si>
  <si>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</si>
  <si>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</si>
  <si>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</si>
  <si>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</si>
  <si>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</si>
  <si>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</si>
  <si>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</si>
  <si>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</si>
  <si>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</si>
  <si>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</si>
  <si>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</si>
  <si>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</si>
  <si>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</si>
  <si>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</si>
  <si>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</si>
  <si>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</si>
  <si>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</si>
  <si>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</si>
  <si>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</si>
  <si>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</si>
  <si>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</si>
  <si>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</si>
  <si>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</si>
  <si>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</si>
  <si>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</si>
  <si>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</si>
  <si>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</si>
  <si>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</si>
  <si>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</si>
  <si>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</si>
  <si>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</si>
  <si>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</si>
  <si>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</si>
  <si>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</si>
  <si>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</si>
  <si>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</si>
  <si>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</si>
  <si>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</si>
  <si>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</si>
  <si>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</si>
  <si>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</si>
  <si>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</si>
  <si>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</si>
  <si>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</si>
  <si>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</si>
  <si>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</si>
  <si>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</si>
  <si>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</si>
  <si>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</si>
  <si>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</si>
  <si>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</si>
  <si>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</si>
  <si>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</si>
  <si>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</si>
  <si>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</si>
  <si>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</si>
  <si>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</si>
  <si>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</si>
  <si>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</si>
  <si>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</si>
  <si>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</si>
  <si>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</si>
  <si>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</si>
  <si>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</si>
  <si>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</si>
  <si>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</si>
  <si>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</si>
  <si>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</si>
  <si>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</si>
  <si>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</si>
  <si>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</si>
  <si>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</si>
  <si>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</si>
  <si>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</si>
  <si>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</si>
  <si>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</si>
  <si>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</si>
  <si>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</si>
  <si>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</si>
  <si>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</si>
  <si>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</si>
  <si>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</si>
  <si>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</si>
  <si>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</si>
  <si>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</si>
  <si>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</si>
  <si>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</si>
  <si>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</si>
  <si>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</si>
  <si>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</si>
  <si>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</si>
  <si>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</si>
  <si>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</si>
  <si>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</si>
  <si>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</si>
  <si>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</si>
  <si>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</si>
  <si>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</si>
  <si>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</si>
  <si>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</si>
  <si>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</si>
  <si>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</si>
  <si>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</si>
  <si>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</si>
  <si>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</si>
  <si>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</si>
  <si>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</si>
  <si>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</si>
  <si>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</si>
  <si>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</si>
  <si>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</si>
  <si>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</si>
  <si>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</si>
  <si>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</si>
  <si>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</si>
  <si>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</si>
  <si>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</si>
  <si>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</si>
  <si>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</si>
  <si>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</si>
  <si>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</si>
  <si>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</si>
  <si>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</si>
  <si>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</si>
  <si>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</si>
  <si>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</si>
  <si>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</si>
  <si>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</si>
  <si>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</si>
  <si>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</si>
  <si>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</si>
  <si>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</si>
  <si>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</si>
  <si>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</si>
  <si>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</si>
  <si>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</si>
  <si>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</si>
  <si>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</si>
  <si>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</si>
  <si>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</si>
  <si>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</si>
  <si>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</si>
  <si>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</si>
  <si>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</si>
  <si>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</si>
  <si>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</si>
  <si>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</si>
  <si>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</si>
  <si>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</si>
  <si>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</si>
  <si>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</si>
  <si>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</si>
  <si>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</si>
  <si>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</si>
  <si>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</si>
  <si>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</si>
  <si>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</si>
  <si>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</si>
  <si>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</si>
  <si>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</si>
  <si>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</si>
  <si>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</si>
  <si>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</si>
  <si>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</si>
  <si>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</si>
  <si>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</si>
  <si>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</si>
  <si>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</si>
  <si>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</si>
  <si>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</si>
  <si>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</si>
  <si>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</si>
  <si>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</si>
  <si>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</si>
  <si>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</si>
  <si>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</si>
  <si>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</si>
  <si>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</si>
  <si>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</si>
  <si>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</si>
  <si>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</si>
  <si>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</si>
  <si>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</si>
  <si>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</si>
  <si>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</si>
  <si>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</si>
  <si>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</si>
  <si>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</si>
  <si>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</si>
  <si>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</si>
  <si>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</si>
  <si>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</si>
  <si>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</si>
  <si>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</si>
  <si>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</si>
  <si>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</si>
  <si>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</si>
  <si>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</si>
  <si>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</si>
  <si>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</si>
  <si>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</si>
  <si>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</si>
  <si>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</si>
  <si>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</si>
  <si>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</si>
  <si>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</si>
  <si>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</si>
  <si>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</si>
  <si>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</si>
  <si>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</si>
  <si>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</si>
  <si>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</si>
  <si>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</si>
  <si>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</si>
  <si>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</si>
  <si>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</si>
  <si>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</si>
  <si>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</si>
  <si>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</si>
  <si>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</si>
  <si>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</si>
  <si>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</si>
  <si>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</si>
  <si>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</si>
  <si>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</si>
  <si>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</si>
  <si>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</si>
  <si>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</si>
  <si>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</si>
  <si>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</si>
  <si>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</si>
  <si>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</si>
  <si>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</si>
  <si>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</si>
  <si>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</si>
  <si>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</si>
  <si>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</si>
  <si>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</si>
  <si>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</si>
  <si>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</si>
  <si>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</si>
  <si>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</si>
  <si>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</si>
  <si>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</si>
  <si>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</si>
  <si>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</si>
  <si>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</si>
  <si>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</si>
  <si>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</si>
  <si>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</si>
  <si>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</si>
  <si>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</si>
  <si>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</si>
  <si>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</si>
  <si>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</si>
  <si>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</si>
  <si>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</si>
  <si>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</si>
  <si>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</si>
  <si>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</si>
  <si>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</si>
  <si>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</si>
  <si>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</si>
  <si>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</si>
  <si>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</si>
  <si>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</si>
  <si>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</si>
  <si>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</si>
  <si>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</si>
  <si>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</si>
  <si>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</si>
  <si>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</si>
  <si>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</si>
  <si>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</si>
  <si>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</si>
  <si>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</si>
  <si>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</si>
  <si>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</si>
  <si>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</si>
  <si>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</si>
  <si>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</si>
  <si>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</si>
  <si>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</si>
  <si>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</si>
  <si>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</si>
  <si>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</si>
  <si>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</si>
  <si>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</si>
  <si>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</si>
  <si>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</si>
  <si>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</si>
  <si>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</si>
  <si>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</si>
  <si>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</si>
  <si>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</si>
  <si>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</si>
  <si>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</si>
  <si>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</si>
  <si>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</si>
  <si>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</si>
  <si>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</si>
  <si>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</si>
  <si>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</si>
  <si>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</si>
  <si>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</si>
  <si>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</si>
  <si>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</si>
  <si>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</si>
  <si>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</si>
  <si>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</si>
  <si>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</si>
  <si>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</si>
  <si>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</si>
  <si>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</si>
  <si>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</si>
  <si>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</si>
  <si>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</si>
  <si>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</si>
  <si>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</si>
  <si>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</si>
  <si>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</si>
  <si>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</si>
  <si>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</si>
  <si>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</si>
  <si>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</si>
  <si>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</si>
  <si>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</si>
  <si>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</si>
  <si>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</si>
  <si>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</si>
  <si>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</si>
  <si>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</si>
  <si>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</si>
  <si>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</si>
  <si>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</si>
  <si>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</si>
  <si>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</si>
  <si>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</si>
  <si>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</si>
  <si>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</si>
  <si>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</si>
  <si>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</si>
  <si>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</si>
  <si>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</si>
  <si>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</si>
  <si>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</si>
  <si>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</si>
  <si>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</si>
  <si>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</si>
  <si>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</si>
  <si>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</si>
  <si>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</si>
  <si>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</si>
  <si>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</si>
  <si>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</si>
  <si>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</si>
  <si>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</si>
  <si>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</si>
  <si>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</si>
  <si>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</si>
  <si>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</si>
  <si>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</si>
  <si>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</si>
  <si>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</si>
  <si>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</si>
  <si>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</si>
  <si>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</si>
  <si>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</si>
  <si>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</si>
  <si>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</si>
  <si>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</si>
  <si>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</si>
  <si>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</si>
  <si>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</si>
  <si>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</si>
  <si>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</si>
  <si>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</si>
  <si>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</si>
  <si>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</si>
  <si>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</si>
  <si>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</si>
  <si>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</si>
  <si>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</si>
  <si>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</si>
  <si>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</si>
  <si>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</si>
  <si>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</si>
  <si>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</si>
  <si>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</si>
  <si>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</si>
  <si>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</si>
  <si>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</si>
  <si>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</si>
  <si>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</si>
  <si>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</si>
  <si>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</si>
  <si>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</si>
  <si>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</si>
  <si>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</si>
  <si>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</si>
  <si>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</si>
  <si>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</si>
  <si>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</si>
  <si>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</si>
  <si>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</si>
  <si>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</si>
  <si>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</si>
  <si>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</si>
  <si>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</si>
  <si>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</si>
  <si>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</si>
  <si>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</si>
  <si>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</si>
  <si>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</si>
  <si>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</si>
  <si>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</si>
  <si>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</si>
  <si>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</si>
  <si>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</si>
  <si>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</si>
  <si>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</si>
  <si>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</si>
  <si>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</si>
  <si>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</si>
  <si>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</si>
  <si>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</si>
  <si>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</si>
  <si>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</si>
  <si>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</si>
  <si>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</si>
  <si>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</si>
  <si>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</si>
  <si>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</si>
  <si>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</si>
  <si>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</si>
  <si>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</si>
  <si>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</si>
  <si>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</si>
  <si>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</si>
  <si>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</si>
  <si>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</si>
  <si>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</si>
  <si>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</si>
  <si>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</si>
  <si>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</si>
  <si>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</si>
  <si>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</si>
  <si>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</si>
  <si>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</si>
  <si>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</si>
  <si>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</si>
  <si>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</si>
  <si>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</si>
  <si>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</si>
  <si>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</si>
  <si>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</si>
  <si>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</si>
  <si>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</si>
  <si>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</si>
  <si>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</si>
  <si>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</si>
  <si>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</si>
  <si>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</si>
  <si>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</si>
  <si>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</si>
  <si>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</si>
  <si>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</si>
  <si>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</si>
  <si>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</si>
  <si>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</si>
  <si>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</si>
  <si>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</si>
  <si>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</si>
  <si>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</si>
  <si>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</si>
  <si>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</si>
  <si>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</si>
  <si>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</si>
  <si>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</si>
  <si>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</si>
  <si>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</si>
  <si>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</si>
  <si>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</si>
  <si>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</si>
  <si>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</si>
  <si>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</si>
  <si>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</si>
  <si>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</si>
  <si>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</si>
  <si>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</si>
  <si>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</si>
  <si>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</si>
  <si>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</si>
  <si>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</si>
  <si>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</si>
  <si>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</si>
  <si>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</si>
  <si>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</si>
  <si>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</si>
  <si>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</si>
  <si>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</si>
  <si>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</si>
  <si>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</si>
  <si>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</si>
  <si>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</si>
  <si>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</si>
  <si>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</si>
  <si>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</si>
  <si>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</si>
  <si>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</si>
  <si>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</si>
  <si>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</si>
  <si>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</si>
  <si>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</si>
  <si>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</si>
  <si>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</si>
  <si>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</si>
  <si>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</si>
  <si>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</si>
  <si>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</si>
  <si>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</si>
  <si>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</si>
  <si>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</si>
  <si>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</si>
  <si>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</si>
  <si>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</si>
  <si>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</si>
  <si>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</si>
  <si>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</si>
  <si>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</si>
  <si>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</si>
  <si>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</si>
  <si>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</si>
  <si>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</si>
  <si>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</si>
  <si>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</si>
  <si>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</si>
  <si>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</si>
  <si>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</si>
  <si>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</si>
  <si>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</si>
  <si>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</si>
  <si>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</si>
  <si>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</si>
  <si>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</si>
  <si>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</si>
  <si>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</si>
  <si>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</si>
  <si>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</si>
  <si>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</si>
  <si>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</si>
  <si>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</si>
  <si>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</si>
  <si>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</si>
  <si>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</si>
  <si>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</si>
  <si>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</si>
  <si>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</si>
  <si>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</si>
  <si>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</si>
  <si>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</si>
  <si>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</si>
  <si>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</si>
  <si>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</si>
  <si>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</si>
  <si>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</si>
  <si>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</si>
  <si>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</si>
  <si>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</si>
  <si>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</si>
  <si>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</si>
  <si>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</si>
  <si>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</si>
  <si>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</si>
  <si>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</si>
  <si>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</si>
  <si>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</si>
  <si>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</si>
  <si>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</si>
  <si>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</si>
  <si>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</si>
  <si>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</si>
  <si>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</si>
  <si>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</si>
  <si>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</si>
  <si>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</si>
  <si>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</si>
  <si>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</si>
  <si>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</si>
  <si>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</si>
  <si>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</si>
  <si>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</si>
  <si>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</si>
  <si>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</si>
  <si>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</si>
  <si>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</si>
  <si>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</si>
  <si>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</si>
  <si>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</si>
  <si>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</si>
  <si>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</si>
  <si>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</si>
  <si>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</si>
  <si>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</si>
  <si>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</si>
  <si>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</si>
  <si>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</si>
  <si>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</si>
  <si>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</si>
  <si>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</si>
  <si>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</si>
  <si>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</si>
  <si>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</si>
  <si>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</si>
  <si>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</si>
  <si>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</si>
  <si>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</si>
  <si>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</si>
  <si>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</si>
  <si>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</si>
  <si>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</si>
  <si>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</si>
  <si>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</si>
  <si>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</si>
  <si>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</si>
  <si>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</si>
  <si>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</si>
  <si>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</si>
  <si>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</si>
  <si>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</si>
  <si>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</si>
  <si>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</si>
  <si>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</si>
  <si>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</si>
  <si>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</si>
  <si>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</si>
  <si>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</si>
  <si>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</si>
  <si>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</si>
  <si>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</si>
  <si>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</si>
  <si>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</si>
  <si>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</si>
  <si>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</si>
  <si>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</si>
  <si>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</si>
  <si>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</si>
  <si>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</si>
  <si>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</si>
  <si>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</si>
  <si>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</si>
  <si>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</si>
  <si>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</si>
  <si>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</si>
  <si>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</si>
  <si>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</si>
  <si>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</si>
  <si>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</si>
  <si>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</si>
  <si>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</si>
  <si>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</si>
  <si>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</si>
  <si>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</si>
  <si>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</si>
  <si>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</si>
  <si>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</si>
  <si>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</si>
  <si>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</si>
  <si>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</si>
  <si>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</si>
  <si>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</si>
  <si>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</si>
  <si>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</si>
  <si>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</si>
  <si>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</si>
  <si>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</si>
  <si>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</si>
  <si>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</si>
  <si>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</si>
  <si>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</si>
  <si>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</si>
  <si>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</si>
  <si>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</si>
  <si>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</si>
  <si>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</si>
  <si>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</si>
  <si>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</si>
  <si>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</si>
  <si>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</si>
  <si>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</si>
  <si>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</si>
  <si>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</si>
  <si>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</si>
  <si>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</si>
  <si>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</si>
  <si>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</si>
  <si>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</si>
  <si>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</si>
  <si>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</si>
  <si>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</si>
  <si>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</si>
  <si>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</si>
  <si>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</si>
  <si>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</si>
  <si>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</si>
  <si>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</si>
  <si>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</si>
  <si>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</si>
  <si>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</si>
  <si>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</si>
  <si>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</si>
  <si>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</si>
  <si>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</si>
  <si>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</si>
  <si>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</si>
  <si>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</si>
  <si>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</si>
  <si>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</si>
  <si>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</si>
  <si>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</si>
  <si>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</si>
  <si>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</si>
  <si>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</si>
  <si>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</si>
  <si>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</si>
  <si>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</si>
  <si>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</si>
  <si>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</si>
  <si>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</si>
  <si>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</si>
  <si>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</si>
  <si>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</si>
  <si>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</si>
  <si>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</si>
  <si>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</si>
  <si>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</si>
  <si>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</si>
  <si>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</si>
  <si>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</si>
  <si>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</si>
  <si>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</si>
  <si>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</si>
  <si>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</si>
  <si>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</si>
  <si>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</si>
  <si>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</si>
  <si>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</si>
  <si>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</si>
  <si>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</si>
  <si>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</si>
  <si>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</si>
  <si>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</si>
  <si>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</si>
  <si>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</si>
  <si>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</si>
  <si>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</si>
  <si>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</si>
  <si>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</si>
  <si>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</si>
  <si>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</si>
  <si>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</si>
  <si>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</si>
  <si>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</si>
  <si>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</si>
  <si>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</si>
  <si>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</si>
  <si>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</si>
  <si>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</si>
  <si>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</si>
  <si>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</si>
  <si>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</si>
  <si>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</si>
  <si>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</si>
  <si>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</si>
  <si>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</si>
  <si>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</si>
  <si>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</si>
  <si>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</si>
  <si>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</si>
  <si>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</si>
  <si>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</si>
  <si>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</si>
  <si>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</si>
  <si>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</si>
  <si>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</si>
  <si>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</si>
  <si>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</si>
  <si>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</si>
  <si>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</si>
  <si>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</si>
  <si>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</si>
  <si>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</si>
  <si>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</si>
  <si>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</si>
  <si>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</si>
  <si>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</si>
  <si>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</si>
  <si>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</si>
  <si>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</si>
  <si>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</si>
  <si>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</si>
  <si>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</si>
  <si>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</si>
  <si>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</si>
  <si>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</si>
  <si>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</si>
  <si>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</si>
  <si>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</si>
  <si>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</si>
  <si>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</si>
  <si>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</si>
  <si>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</si>
  <si>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</si>
  <si>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</si>
  <si>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</si>
  <si>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</si>
  <si>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</si>
  <si>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</si>
  <si>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</si>
  <si>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</si>
  <si>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</si>
  <si>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</si>
  <si>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</si>
  <si>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</si>
  <si>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</si>
  <si>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</si>
  <si>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</si>
  <si>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</si>
  <si>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</si>
  <si>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</si>
  <si>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</si>
  <si>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</si>
  <si>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</si>
  <si>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</si>
  <si>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</si>
  <si>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</si>
  <si>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</si>
  <si>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</si>
  <si>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</si>
  <si>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</si>
  <si>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</si>
  <si>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</si>
  <si>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</si>
  <si>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</si>
  <si>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</si>
  <si>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</si>
  <si>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</si>
  <si>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</si>
  <si>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</si>
  <si>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</si>
  <si>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</si>
  <si>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</si>
  <si>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</si>
  <si>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</si>
  <si>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</si>
  <si>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</si>
  <si>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</si>
  <si>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</si>
  <si>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</si>
  <si>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</si>
  <si>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</si>
  <si>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</si>
  <si>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</si>
  <si>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</si>
  <si>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</si>
  <si>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</si>
  <si>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</si>
  <si>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</si>
  <si>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</si>
  <si>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</si>
  <si>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</si>
  <si>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</si>
  <si>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</si>
  <si>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</si>
  <si>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</si>
  <si>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</si>
  <si>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</si>
  <si>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</si>
  <si>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</si>
  <si>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</si>
  <si>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</si>
  <si>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</si>
  <si>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</si>
  <si>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</si>
  <si>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</si>
  <si>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</si>
  <si>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</si>
  <si>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</si>
  <si>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</si>
  <si>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</si>
  <si>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</si>
  <si>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</si>
  <si>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</si>
  <si>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</si>
  <si>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</si>
  <si>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</si>
  <si>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</si>
  <si>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</si>
  <si>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</si>
  <si>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</si>
  <si>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</si>
  <si>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</si>
  <si>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</si>
  <si>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</si>
  <si>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</si>
  <si>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</si>
  <si>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</si>
  <si>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</si>
  <si>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</si>
  <si>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</si>
  <si>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</si>
  <si>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</si>
  <si>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</si>
  <si>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</si>
  <si>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</si>
  <si>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</si>
  <si>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</si>
  <si>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</si>
  <si>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</si>
  <si>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</si>
  <si>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</si>
  <si>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</si>
  <si>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</si>
  <si>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</si>
  <si>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</si>
  <si>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</si>
  <si>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</si>
  <si>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</si>
  <si>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</si>
  <si>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</si>
  <si>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</si>
  <si>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</si>
  <si>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</si>
  <si>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</si>
  <si>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</si>
  <si>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</si>
  <si>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</si>
  <si>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</si>
  <si>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</si>
  <si>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</si>
  <si>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</si>
  <si>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</si>
  <si>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</si>
  <si>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</si>
  <si>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</si>
  <si>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</si>
  <si>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</si>
  <si>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</si>
  <si>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</si>
  <si>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</si>
  <si>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</si>
  <si>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</si>
  <si>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</si>
  <si>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</si>
  <si>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</si>
  <si>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</si>
  <si>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</si>
  <si>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</si>
  <si>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</si>
  <si>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</si>
  <si>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</si>
  <si>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</si>
  <si>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</si>
  <si>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</si>
  <si>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</si>
  <si>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</si>
  <si>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</si>
  <si>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</si>
  <si>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</si>
  <si>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</si>
  <si>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</si>
  <si>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</si>
  <si>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</si>
  <si>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</si>
  <si>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</si>
  <si>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</si>
  <si>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</si>
  <si>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</si>
  <si>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</si>
  <si>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</si>
  <si>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</si>
  <si>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</si>
  <si>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</si>
  <si>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</si>
  <si>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</si>
  <si>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</si>
  <si>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</si>
  <si>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</si>
  <si>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</si>
  <si>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</si>
  <si>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</si>
  <si>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</si>
  <si>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</si>
  <si>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</si>
  <si>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</si>
  <si>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</si>
  <si>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</si>
  <si>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</si>
  <si>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</si>
  <si>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</si>
  <si>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</si>
  <si>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</si>
  <si>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</si>
  <si>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</si>
  <si>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</si>
  <si>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</si>
  <si>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</si>
  <si>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</si>
  <si>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</si>
  <si>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</si>
  <si>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</si>
  <si>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</si>
  <si>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</si>
  <si>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</si>
  <si>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</si>
  <si>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</si>
  <si>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</si>
  <si>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</si>
  <si>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</si>
  <si>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</si>
  <si>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</si>
  <si>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</si>
  <si>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</si>
  <si>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</si>
  <si>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</si>
  <si>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</si>
  <si>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</si>
  <si>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</si>
  <si>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</si>
  <si>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</si>
  <si>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</si>
  <si>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</si>
  <si>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</si>
  <si>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</si>
  <si>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</si>
  <si>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</si>
  <si>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</si>
  <si>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</si>
  <si>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</si>
  <si>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</si>
  <si>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</si>
  <si>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</si>
  <si>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</si>
  <si>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</si>
  <si>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</si>
  <si>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</si>
  <si>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</si>
  <si>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</si>
  <si>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</si>
  <si>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</si>
  <si>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</si>
  <si>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</si>
  <si>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</si>
  <si>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</si>
  <si>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</si>
  <si>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</si>
  <si>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</si>
  <si>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</si>
  <si>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</si>
  <si>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</si>
  <si>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</si>
  <si>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</si>
  <si>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</si>
  <si>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</si>
  <si>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</si>
  <si>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</si>
  <si>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</si>
  <si>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</si>
  <si>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</si>
  <si>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</si>
  <si>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</si>
  <si>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</si>
  <si>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</si>
  <si>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</si>
  <si>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</si>
  <si>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</si>
  <si>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</si>
  <si>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</si>
  <si>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</si>
  <si>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</si>
  <si>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</si>
  <si>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</si>
  <si>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</si>
  <si>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</si>
  <si>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</si>
  <si>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</si>
  <si>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</si>
  <si>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</si>
  <si>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</si>
  <si>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</si>
  <si>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</si>
  <si>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</si>
  <si>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</si>
  <si>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</si>
  <si>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</si>
  <si>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</si>
  <si>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</si>
  <si>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</si>
  <si>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</si>
  <si>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</si>
  <si>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</si>
  <si>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</si>
  <si>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</si>
  <si>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</si>
  <si>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</si>
  <si>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</si>
  <si>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</si>
  <si>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</si>
  <si>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</si>
  <si>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</si>
  <si>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</si>
  <si>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</si>
  <si>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</si>
  <si>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</si>
  <si>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</si>
  <si>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</si>
  <si>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</si>
  <si>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</si>
  <si>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</si>
  <si>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</si>
  <si>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</si>
  <si>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</si>
  <si>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</si>
  <si>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</si>
  <si>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</si>
  <si>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</si>
  <si>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</si>
  <si>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</si>
  <si>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</si>
  <si>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</si>
  <si>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</si>
  <si>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</si>
  <si>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</si>
  <si>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</si>
  <si>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</si>
  <si>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</si>
  <si>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</si>
  <si>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</si>
  <si>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</si>
  <si>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</si>
  <si>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</si>
  <si>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</si>
  <si>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</si>
  <si>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</si>
  <si>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</si>
  <si>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</si>
  <si>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</si>
  <si>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</si>
  <si>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</si>
  <si>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</si>
  <si>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</si>
  <si>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</si>
  <si>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</si>
  <si>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</si>
  <si>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</si>
  <si>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</si>
  <si>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</si>
  <si>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</si>
  <si>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</si>
  <si>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</si>
  <si>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</si>
  <si>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</si>
  <si>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</si>
  <si>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</si>
  <si>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</si>
  <si>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</si>
  <si>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</si>
  <si>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</si>
  <si>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</si>
  <si>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</si>
  <si>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</si>
  <si>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</si>
  <si>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</si>
  <si>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</si>
  <si>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</si>
  <si>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</si>
  <si>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</si>
  <si>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</si>
  <si>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</si>
  <si>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</si>
  <si>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</si>
  <si>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</si>
  <si>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</si>
  <si>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</si>
  <si>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</si>
  <si>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</si>
  <si>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</si>
  <si>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</si>
  <si>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</si>
  <si>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</si>
  <si>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</si>
  <si>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</si>
  <si>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</si>
  <si>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</si>
  <si>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</si>
  <si>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</si>
  <si>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</si>
  <si>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</si>
  <si>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</si>
  <si>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</si>
  <si>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</si>
  <si>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</si>
  <si>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</si>
  <si>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</si>
  <si>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</si>
  <si>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</si>
  <si>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</si>
  <si>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</si>
  <si>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</si>
  <si>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</si>
  <si>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</si>
  <si>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</si>
  <si>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</si>
  <si>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</si>
  <si>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</si>
  <si>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</si>
  <si>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</si>
  <si>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</si>
  <si>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</si>
  <si>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</si>
  <si>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</si>
  <si>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</si>
  <si>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</si>
  <si>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</si>
  <si>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</si>
  <si>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</si>
  <si>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</si>
  <si>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</si>
  <si>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</si>
  <si>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</si>
  <si>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</si>
  <si>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</si>
  <si>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</si>
  <si>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</si>
  <si>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</si>
  <si>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</si>
  <si>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</si>
  <si>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</si>
  <si>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</si>
  <si>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</si>
  <si>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</si>
  <si>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</si>
  <si>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</si>
  <si>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</si>
  <si>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</si>
  <si>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</si>
  <si>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</si>
  <si>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</si>
  <si>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</si>
  <si>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</si>
  <si>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</si>
  <si>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</si>
  <si>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</si>
  <si>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</si>
  <si>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</si>
  <si>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</si>
  <si>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</si>
  <si>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</si>
  <si>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</si>
  <si>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</si>
  <si>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</si>
  <si>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</si>
  <si>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</si>
  <si>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</si>
  <si>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</si>
  <si>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</si>
  <si>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</si>
  <si>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</si>
  <si>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</si>
  <si>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</si>
  <si>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</si>
  <si>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</si>
  <si>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</si>
  <si>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</si>
  <si>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</si>
  <si>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</si>
  <si>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</si>
  <si>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</si>
  <si>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</si>
  <si>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</si>
  <si>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</si>
  <si>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</si>
  <si>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</si>
  <si>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</si>
  <si>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</si>
  <si>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</si>
  <si>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</si>
  <si>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</si>
  <si>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</si>
  <si>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</si>
  <si>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</si>
  <si>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</si>
  <si>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</si>
  <si>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</si>
  <si>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</si>
  <si>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</si>
  <si>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</si>
  <si>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</si>
  <si>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</si>
  <si>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</si>
  <si>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</si>
  <si>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</si>
  <si>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</si>
  <si>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</si>
  <si>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</si>
  <si>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</si>
  <si>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</si>
  <si>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</si>
  <si>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</si>
  <si>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</si>
  <si>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</si>
  <si>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</si>
  <si>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</si>
  <si>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</si>
  <si>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</si>
  <si>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</si>
  <si>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</si>
  <si>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</si>
  <si>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</si>
  <si>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</si>
  <si>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</si>
  <si>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</si>
  <si>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</si>
  <si>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</si>
  <si>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</si>
  <si>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</si>
  <si>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</si>
  <si>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</si>
  <si>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</si>
  <si>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</si>
  <si>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</si>
  <si>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</si>
  <si>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</si>
  <si>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</si>
  <si>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</si>
  <si>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</si>
  <si>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</si>
  <si>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</si>
  <si>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</si>
  <si>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</si>
  <si>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</si>
  <si>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</si>
  <si>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</si>
  <si>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</si>
  <si>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</si>
  <si>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</si>
  <si>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</si>
  <si>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</si>
  <si>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</si>
  <si>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</si>
  <si>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</si>
  <si>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</si>
  <si>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</si>
  <si>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</si>
  <si>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</si>
  <si>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</si>
  <si>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</si>
  <si>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</si>
  <si>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</si>
  <si>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</si>
  <si>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</si>
  <si>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</si>
  <si>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</si>
  <si>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</si>
  <si>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</si>
  <si>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</si>
  <si>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</si>
  <si>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</si>
  <si>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</si>
  <si>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</si>
  <si>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</si>
  <si>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</si>
  <si>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</si>
  <si>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</si>
  <si>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</si>
  <si>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</si>
  <si>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</si>
  <si>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</si>
  <si>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</si>
  <si>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</si>
  <si>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</si>
  <si>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</si>
  <si>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</si>
  <si>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</si>
  <si>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</si>
  <si>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</si>
  <si>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</si>
  <si>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</si>
  <si>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</si>
  <si>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</si>
  <si>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</si>
  <si>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</si>
  <si>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</si>
  <si>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</si>
  <si>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</si>
  <si>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</si>
  <si>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</si>
  <si>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</si>
  <si>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</si>
  <si>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</si>
  <si>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</si>
  <si>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</si>
  <si>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</si>
  <si>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</si>
  <si>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</si>
  <si>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</si>
  <si>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</si>
  <si>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</si>
  <si>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</si>
  <si>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</si>
  <si>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</si>
  <si>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</si>
  <si>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</si>
  <si>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</si>
  <si>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</si>
  <si>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</si>
  <si>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</si>
  <si>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</si>
  <si>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</si>
  <si>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</si>
  <si>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</si>
  <si>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</si>
  <si>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</si>
  <si>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</si>
  <si>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</si>
  <si>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</si>
  <si>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</si>
  <si>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</si>
  <si>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</si>
  <si>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</si>
  <si>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</si>
  <si>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</si>
  <si>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</si>
  <si>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</si>
  <si>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</si>
  <si>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</si>
  <si>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</si>
  <si>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</si>
  <si>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</si>
  <si>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</si>
  <si>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</si>
  <si>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</si>
  <si>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</si>
  <si>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</si>
  <si>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</si>
  <si>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</si>
  <si>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</si>
  <si>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</si>
  <si>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</si>
  <si>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</si>
  <si>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</si>
  <si>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</si>
  <si>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</si>
  <si>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</si>
  <si>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</si>
  <si>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</si>
  <si>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</si>
  <si>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</si>
  <si>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</si>
  <si>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</si>
  <si>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</si>
  <si>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</si>
  <si>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</si>
  <si>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</si>
  <si>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</si>
  <si>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</si>
  <si>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</si>
  <si>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</si>
  <si>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</si>
  <si>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</si>
  <si>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</si>
  <si>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</si>
  <si>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</si>
  <si>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</si>
  <si>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</si>
  <si>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</si>
  <si>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</si>
  <si>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</si>
  <si>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</si>
  <si>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</si>
  <si>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</si>
  <si>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</si>
  <si>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</si>
  <si>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</si>
  <si>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</si>
  <si>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</si>
  <si>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</si>
  <si>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</si>
  <si>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</si>
  <si>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</si>
  <si>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</si>
  <si>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</si>
  <si>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</si>
  <si>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</si>
  <si>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</si>
  <si>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</si>
  <si>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</si>
  <si>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</si>
  <si>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</si>
  <si>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</si>
  <si>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</si>
  <si>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</si>
  <si>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</si>
  <si>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</si>
  <si>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</si>
  <si>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</si>
  <si>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</si>
  <si>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</si>
  <si>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</si>
  <si>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</si>
  <si>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</si>
  <si>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</si>
  <si>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</si>
  <si>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</si>
  <si>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</si>
  <si>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</si>
  <si>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</si>
  <si>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</si>
  <si>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</si>
  <si>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</si>
  <si>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</si>
  <si>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</si>
  <si>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</si>
  <si>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</si>
  <si>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</si>
  <si>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</si>
  <si>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</si>
  <si>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</si>
  <si>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</si>
  <si>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</si>
  <si>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</si>
  <si>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</si>
  <si>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</si>
  <si>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</si>
  <si>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</si>
  <si>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</si>
  <si>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</si>
  <si>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</si>
  <si>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</si>
  <si>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</si>
  <si>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</si>
  <si>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</si>
  <si>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</si>
  <si>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</si>
  <si>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</si>
  <si>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</si>
  <si>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</si>
  <si>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</si>
  <si>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</si>
  <si>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</si>
  <si>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</si>
  <si>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</si>
  <si>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</si>
  <si>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</si>
  <si>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</si>
  <si>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</si>
  <si>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</si>
  <si>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</si>
  <si>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</si>
  <si>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</si>
  <si>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</si>
  <si>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</si>
  <si>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</si>
  <si>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</si>
  <si>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</si>
  <si>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</si>
  <si>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</si>
  <si>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</si>
  <si>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</si>
  <si>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</si>
  <si>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</si>
  <si>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</si>
  <si>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</si>
  <si>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</si>
  <si>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</si>
  <si>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</si>
  <si>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</si>
  <si>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</si>
  <si>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</si>
  <si>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</si>
  <si>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</si>
  <si>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</si>
  <si>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</si>
  <si>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</si>
  <si>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</si>
  <si>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</si>
  <si>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</si>
  <si>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</si>
  <si>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</si>
  <si>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</si>
  <si>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</si>
  <si>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</si>
  <si>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</si>
  <si>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</si>
  <si>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</si>
  <si>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</si>
  <si>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</si>
  <si>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</si>
  <si>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</si>
  <si>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</si>
  <si>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</si>
  <si>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</si>
  <si>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</si>
  <si>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</si>
  <si>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</si>
  <si>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</si>
  <si>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</si>
  <si>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</si>
  <si>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</si>
  <si>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</si>
  <si>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</si>
  <si>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</si>
  <si>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</si>
  <si>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</si>
  <si>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</si>
  <si>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</si>
  <si>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</si>
  <si>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</si>
  <si>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</si>
  <si>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</si>
  <si>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</si>
  <si>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</si>
  <si>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</si>
  <si>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</si>
  <si>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</si>
  <si>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</si>
  <si>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</si>
  <si>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</si>
  <si>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</si>
  <si>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</si>
  <si>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</si>
  <si>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</si>
  <si>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</si>
  <si>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</si>
  <si>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</si>
  <si>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</si>
  <si>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</si>
  <si>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</si>
  <si>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</si>
  <si>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</si>
  <si>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</si>
  <si>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</si>
  <si>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</si>
  <si>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</si>
  <si>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</si>
  <si>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</si>
  <si>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</si>
  <si>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</si>
  <si>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</si>
  <si>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</si>
  <si>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</si>
  <si>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</si>
  <si>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</si>
  <si>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</si>
  <si>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</si>
  <si>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</si>
  <si>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</si>
  <si>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</si>
  <si>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</si>
  <si>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</si>
  <si>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</si>
  <si>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</si>
  <si>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</si>
  <si>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</si>
  <si>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</si>
  <si>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</si>
  <si>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</si>
  <si>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</si>
  <si>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</si>
  <si>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</si>
  <si>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</si>
  <si>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</si>
  <si>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</si>
  <si>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</si>
  <si>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</si>
  <si>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</si>
  <si>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</si>
  <si>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</si>
  <si>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</si>
  <si>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</si>
  <si>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</si>
  <si>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</si>
  <si>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</si>
  <si>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</si>
  <si>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</si>
  <si>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</si>
  <si>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</si>
  <si>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</si>
  <si>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</si>
  <si>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</si>
  <si>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</si>
  <si>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</si>
  <si>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</si>
  <si>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</si>
  <si>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</si>
  <si>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</si>
  <si>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</si>
  <si>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</si>
  <si>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</si>
  <si>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</si>
  <si>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</si>
  <si>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</si>
  <si>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</si>
  <si>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</si>
  <si>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</si>
  <si>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</si>
  <si>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</si>
  <si>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</si>
  <si>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</si>
  <si>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</si>
  <si>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</si>
  <si>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</si>
  <si>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</si>
  <si>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</si>
  <si>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</si>
  <si>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</si>
  <si>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</si>
  <si>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</si>
  <si>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</si>
  <si>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</si>
  <si>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</si>
  <si>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</si>
  <si>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</si>
  <si>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</si>
  <si>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</si>
  <si>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</si>
  <si>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</si>
  <si>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</si>
  <si>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</si>
  <si>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</si>
  <si>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</si>
  <si>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</si>
  <si>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</si>
  <si>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</si>
  <si>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</si>
  <si>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</si>
  <si>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</si>
  <si>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</si>
  <si>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</si>
  <si>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</si>
  <si>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</si>
  <si>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</si>
  <si>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</si>
  <si>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</si>
  <si>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</si>
  <si>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</si>
  <si>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</si>
  <si>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</si>
  <si>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</si>
  <si>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</si>
  <si>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</si>
  <si>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</si>
  <si>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</si>
  <si>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</si>
  <si>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</si>
  <si>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</si>
  <si>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</si>
  <si>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</si>
  <si>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</si>
  <si>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</si>
  <si>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</si>
  <si>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</si>
  <si>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</si>
  <si>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</si>
  <si>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</si>
  <si>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</si>
  <si>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</si>
  <si>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</si>
  <si>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</si>
  <si>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</si>
  <si>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</si>
  <si>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</si>
  <si>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</si>
  <si>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</si>
  <si>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</si>
  <si>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</si>
  <si>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</si>
  <si>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</si>
  <si>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</si>
  <si>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</si>
  <si>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</si>
  <si>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</si>
  <si>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</si>
  <si>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</si>
  <si>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</si>
  <si>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</si>
  <si>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</si>
  <si>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</si>
  <si>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</si>
  <si>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</si>
  <si>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</si>
  <si>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</si>
  <si>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</si>
  <si>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</si>
  <si>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</si>
  <si>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</si>
  <si>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</si>
  <si>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</si>
  <si>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</si>
  <si>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</si>
  <si>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</si>
  <si>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</si>
  <si>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</si>
  <si>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</si>
  <si>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</si>
  <si>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</si>
  <si>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</si>
  <si>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</si>
  <si>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</si>
  <si>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</si>
  <si>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</si>
  <si>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</si>
  <si>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</si>
  <si>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</si>
  <si>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</si>
  <si>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</si>
  <si>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</si>
  <si>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</si>
  <si>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</si>
  <si>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</si>
  <si>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</si>
  <si>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</si>
  <si>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</si>
  <si>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</si>
  <si>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</si>
  <si>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</si>
  <si>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</si>
  <si>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</si>
  <si>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</si>
  <si>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</si>
  <si>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</si>
  <si>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</si>
  <si>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</si>
  <si>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</si>
  <si>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</si>
  <si>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</si>
  <si>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</si>
  <si>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</si>
  <si>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</si>
  <si>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</si>
  <si>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</si>
  <si>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</si>
  <si>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</si>
  <si>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</si>
  <si>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</si>
  <si>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</si>
  <si>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</si>
  <si>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</si>
  <si>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</si>
  <si>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</si>
  <si>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</si>
  <si>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</si>
  <si>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</si>
  <si>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</si>
  <si>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</si>
  <si>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</si>
  <si>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</si>
  <si>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</si>
  <si>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</si>
  <si>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</si>
  <si>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</si>
  <si>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</si>
  <si>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</si>
  <si>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</si>
  <si>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</si>
  <si>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</si>
  <si>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</si>
  <si>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</si>
  <si>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</si>
  <si>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</si>
  <si>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</si>
  <si>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</si>
  <si>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</si>
  <si>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</si>
  <si>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</si>
  <si>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</si>
  <si>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</si>
  <si>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</si>
  <si>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</si>
  <si>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</si>
  <si>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</si>
  <si>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</si>
  <si>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</si>
  <si>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</si>
  <si>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</si>
  <si>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</si>
  <si>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</si>
  <si>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</si>
  <si>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</si>
  <si>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</si>
  <si>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</si>
  <si>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</si>
  <si>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</si>
  <si>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</si>
  <si>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</si>
  <si>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</si>
  <si>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</si>
  <si>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</si>
  <si>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</si>
  <si>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</si>
  <si>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</si>
  <si>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</si>
  <si>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</si>
  <si>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</si>
  <si>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</si>
  <si>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</si>
  <si>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</si>
  <si>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</si>
  <si>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</si>
  <si>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</si>
  <si>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</si>
  <si>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</si>
  <si>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</si>
  <si>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</si>
  <si>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</si>
  <si>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</si>
  <si>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</si>
  <si>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</si>
  <si>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</si>
  <si>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</si>
  <si>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</si>
  <si>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</si>
  <si>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</si>
  <si>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</si>
  <si>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</si>
  <si>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</si>
  <si>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</si>
  <si>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</si>
  <si>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</si>
  <si>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</si>
  <si>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</si>
  <si>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</si>
  <si>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</si>
  <si>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</si>
  <si>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</si>
  <si>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</si>
  <si>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</si>
  <si>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</si>
  <si>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</si>
  <si>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</si>
  <si>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</si>
  <si>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</si>
  <si>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</si>
  <si>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</si>
  <si>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</si>
  <si>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</si>
  <si>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</si>
  <si>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</si>
  <si>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</si>
  <si>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</si>
  <si>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</si>
  <si>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</si>
  <si>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</si>
  <si>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</si>
  <si>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</si>
  <si>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</si>
  <si>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</si>
  <si>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</si>
  <si>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</si>
  <si>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</si>
  <si>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</si>
  <si>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</si>
  <si>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</si>
  <si>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</si>
  <si>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</si>
  <si>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</si>
  <si>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</si>
  <si>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</si>
  <si>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</si>
  <si>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</si>
  <si>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</si>
  <si>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</si>
  <si>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</si>
  <si>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</si>
  <si>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</si>
  <si>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</si>
  <si>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</si>
  <si>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</si>
  <si>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</si>
  <si>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</si>
  <si>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</si>
  <si>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</si>
  <si>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</si>
  <si>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</si>
  <si>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</si>
  <si>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</si>
  <si>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</si>
  <si>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</si>
  <si>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</si>
  <si>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</si>
  <si>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</si>
  <si>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</si>
  <si>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</si>
  <si>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</si>
  <si>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</si>
  <si>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</si>
  <si>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</si>
  <si>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</si>
  <si>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</si>
  <si>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</si>
  <si>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</si>
  <si>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</si>
  <si>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</si>
  <si>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</si>
  <si>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</si>
  <si>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</si>
  <si>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</si>
  <si>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</si>
  <si>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</si>
  <si>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</si>
  <si>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</si>
  <si>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</si>
  <si>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</si>
  <si>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</si>
  <si>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</si>
  <si>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</si>
  <si>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</si>
  <si>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</si>
  <si>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</si>
  <si>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</si>
  <si>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</si>
  <si>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</si>
  <si>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</si>
  <si>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</si>
  <si>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</si>
  <si>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</si>
  <si>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</si>
  <si>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</si>
  <si>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</si>
  <si>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</si>
  <si>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</si>
  <si>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</si>
  <si>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</si>
  <si>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</si>
  <si>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</si>
  <si>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</si>
  <si>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</si>
  <si>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</si>
  <si>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</si>
  <si>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</si>
  <si>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</si>
  <si>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</si>
  <si>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</si>
  <si>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</si>
  <si>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</si>
  <si>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</si>
  <si>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</si>
  <si>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</si>
  <si>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</si>
  <si>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</si>
  <si>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</si>
  <si>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</si>
  <si>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</si>
  <si>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</si>
  <si>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</si>
  <si>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</si>
  <si>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</si>
  <si>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</si>
  <si>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</si>
  <si>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</si>
  <si>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</si>
  <si>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</si>
  <si>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</si>
  <si>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</si>
  <si>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</si>
  <si>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</si>
  <si>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</si>
  <si>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</si>
  <si>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</si>
  <si>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</si>
  <si>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</si>
  <si>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</si>
  <si>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</si>
  <si>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</si>
  <si>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</si>
  <si>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</si>
  <si>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</si>
  <si>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</si>
  <si>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</si>
  <si>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</si>
  <si>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</si>
  <si>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</si>
  <si>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</si>
  <si>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</si>
  <si>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</si>
  <si>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</si>
  <si>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</si>
  <si>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</si>
  <si>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</si>
  <si>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</si>
  <si>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</si>
  <si>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</si>
  <si>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</si>
  <si>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</si>
  <si>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</si>
  <si>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</si>
  <si>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</si>
  <si>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</si>
  <si>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</si>
  <si>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</si>
  <si>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</si>
  <si>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</si>
  <si>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</si>
  <si>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</si>
  <si>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</si>
  <si>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</si>
  <si>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</si>
  <si>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</si>
  <si>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</si>
  <si>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</si>
  <si>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</si>
  <si>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</si>
  <si>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</si>
  <si>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</si>
  <si>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</si>
  <si>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</si>
  <si>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</si>
  <si>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</si>
  <si>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</si>
  <si>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</si>
  <si>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</si>
  <si>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</si>
  <si>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</si>
  <si>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</si>
  <si>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</si>
  <si>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</si>
  <si>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</si>
  <si>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</si>
  <si>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</si>
  <si>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</si>
  <si>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</si>
  <si>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</si>
  <si>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</si>
  <si>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</si>
  <si>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</si>
  <si>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</si>
  <si>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</si>
  <si>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</si>
  <si>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</si>
  <si>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</si>
  <si>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</si>
  <si>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</si>
  <si>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</si>
  <si>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</si>
  <si>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</si>
  <si>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</si>
  <si>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</si>
  <si>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</si>
  <si>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</si>
  <si>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</si>
  <si>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</si>
  <si>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</si>
  <si>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</si>
  <si>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</si>
  <si>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</si>
  <si>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</si>
  <si>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</si>
  <si>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</si>
  <si>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</si>
  <si>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</si>
  <si>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</si>
  <si>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</si>
  <si>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</si>
  <si>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</si>
  <si>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</si>
  <si>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</si>
  <si>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</si>
  <si>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</si>
  <si>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</si>
  <si>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</si>
  <si>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</si>
  <si>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</si>
  <si>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</si>
  <si>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</si>
  <si>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</si>
  <si>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</si>
  <si>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</si>
  <si>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</si>
  <si>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</si>
  <si>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</si>
  <si>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</si>
  <si>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</si>
  <si>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</si>
  <si>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</si>
  <si>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</si>
  <si>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</si>
  <si>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</si>
  <si>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</si>
  <si>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</si>
  <si>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</si>
  <si>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</si>
  <si>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</si>
  <si>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</si>
  <si>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</si>
  <si>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</si>
  <si>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</si>
  <si>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</si>
  <si>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</si>
  <si>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</si>
  <si>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</si>
  <si>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</si>
  <si>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</si>
  <si>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</si>
  <si>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</si>
  <si>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</si>
  <si>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</si>
  <si>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</si>
  <si>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</si>
  <si>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</si>
  <si>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</si>
  <si>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</si>
  <si>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</si>
  <si>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</si>
  <si>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</si>
  <si>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</si>
  <si>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</si>
  <si>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</si>
  <si>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</si>
  <si>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</si>
  <si>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</si>
  <si>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</si>
  <si>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</si>
  <si>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</si>
  <si>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</si>
  <si>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</si>
  <si>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</si>
  <si>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</si>
  <si>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</si>
  <si>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</si>
  <si>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</si>
  <si>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</si>
  <si>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</si>
  <si>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</si>
  <si>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</si>
  <si>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</si>
  <si>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</si>
  <si>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</si>
  <si>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</si>
  <si>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</si>
  <si>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</si>
  <si>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</si>
  <si>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</si>
  <si>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</si>
  <si>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</si>
  <si>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</si>
  <si>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</si>
  <si>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</si>
  <si>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</si>
  <si>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</si>
  <si>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</si>
  <si>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</si>
  <si>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</si>
  <si>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</si>
  <si>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</si>
  <si>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</si>
  <si>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</si>
  <si>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</si>
  <si>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</si>
  <si>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</si>
  <si>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</si>
  <si>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</si>
  <si>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</si>
  <si>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</si>
  <si>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</si>
  <si>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</si>
  <si>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</si>
  <si>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</si>
  <si>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</si>
  <si>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</si>
  <si>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</si>
  <si>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</si>
  <si>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</si>
  <si>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</si>
  <si>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</si>
  <si>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</si>
  <si>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</si>
  <si>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</si>
  <si>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</si>
  <si>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</si>
  <si>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</si>
  <si>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</si>
  <si>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</si>
  <si>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</si>
  <si>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</si>
  <si>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</si>
  <si>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</si>
  <si>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</si>
  <si>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</si>
  <si>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</si>
  <si>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</si>
  <si>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</si>
  <si>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</si>
  <si>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</si>
  <si>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</si>
  <si>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</si>
  <si>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</si>
  <si>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</si>
  <si>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</si>
  <si>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</si>
  <si>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</si>
  <si>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</si>
  <si>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</si>
  <si>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</si>
  <si>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</si>
  <si>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</si>
  <si>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</si>
  <si>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</si>
  <si>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</si>
  <si>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</si>
  <si>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</si>
  <si>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</si>
  <si>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</si>
  <si>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</si>
  <si>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</si>
  <si>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</si>
  <si>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</si>
  <si>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</si>
  <si>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</si>
  <si>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</si>
  <si>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</si>
  <si>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</si>
  <si>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</si>
  <si>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</si>
  <si>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</si>
  <si>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</si>
  <si>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</si>
  <si>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</si>
  <si>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</si>
  <si>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</si>
  <si>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</si>
  <si>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</si>
  <si>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</si>
  <si>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</si>
  <si>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</si>
  <si>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</si>
  <si>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</si>
  <si>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</si>
  <si>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</si>
  <si>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</si>
  <si>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</si>
  <si>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</si>
  <si>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</si>
  <si>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</si>
  <si>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</si>
  <si>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</si>
  <si>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</si>
  <si>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</si>
  <si>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</si>
  <si>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</si>
  <si>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</si>
  <si>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</si>
  <si>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</si>
  <si>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</si>
  <si>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</si>
  <si>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</si>
  <si>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</si>
  <si>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</si>
  <si>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</si>
  <si>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</si>
  <si>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</si>
  <si>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</si>
  <si>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</si>
  <si>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</si>
  <si>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</si>
  <si>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</si>
  <si>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</si>
  <si>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</si>
  <si>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</si>
  <si>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</si>
  <si>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</si>
  <si>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</si>
  <si>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</si>
  <si>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</si>
  <si>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</si>
  <si>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</si>
  <si>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</si>
  <si>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</si>
  <si>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</si>
  <si>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</si>
  <si>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</si>
  <si>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</si>
  <si>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</si>
  <si>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</si>
  <si>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</si>
  <si>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</si>
  <si>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</si>
  <si>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</si>
  <si>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</si>
  <si>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</si>
  <si>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</si>
  <si>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</si>
  <si>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</si>
  <si>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</si>
  <si>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</si>
  <si>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</si>
  <si>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</si>
  <si>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</si>
  <si>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</si>
  <si>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</si>
  <si>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</si>
  <si>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</si>
  <si>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</si>
  <si>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</si>
  <si>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</si>
  <si>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</si>
  <si>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</si>
  <si>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</si>
  <si>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</si>
  <si>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</si>
  <si>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</si>
  <si>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</si>
  <si>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</si>
  <si>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</si>
  <si>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</si>
  <si>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</si>
  <si>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</si>
  <si>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</si>
  <si>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</si>
  <si>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</si>
  <si>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</si>
  <si>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</si>
  <si>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</si>
  <si>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</si>
  <si>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</si>
  <si>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</si>
  <si>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</si>
  <si>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</si>
  <si>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</si>
  <si>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</si>
  <si>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</si>
  <si>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</si>
  <si>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</si>
  <si>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</si>
  <si>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</si>
  <si>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</si>
  <si>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</si>
  <si>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</si>
  <si>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</si>
  <si>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</si>
  <si>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</si>
  <si>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</si>
  <si>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</si>
  <si>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</si>
  <si>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</si>
  <si>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</si>
  <si>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</si>
  <si>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</si>
  <si>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</si>
  <si>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</si>
  <si>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</si>
  <si>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</si>
  <si>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</si>
  <si>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</si>
  <si>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</si>
  <si>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</si>
  <si>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</si>
  <si>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</si>
  <si>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</si>
  <si>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</si>
  <si>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</si>
  <si>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</si>
  <si>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</si>
  <si>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</si>
  <si>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</si>
  <si>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</si>
  <si>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</si>
  <si>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</si>
  <si>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</si>
  <si>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</si>
  <si>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</si>
  <si>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</si>
  <si>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</si>
  <si>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</si>
  <si>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</si>
  <si>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</si>
  <si>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</si>
  <si>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</si>
  <si>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</si>
  <si>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</si>
  <si>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</si>
  <si>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</si>
  <si>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</si>
  <si>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</si>
  <si>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</si>
  <si>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</si>
  <si>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</si>
  <si>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</si>
  <si>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</si>
  <si>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</si>
  <si>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</si>
  <si>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</si>
  <si>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</si>
  <si>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</si>
  <si>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</si>
  <si>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</si>
  <si>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</si>
  <si>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</si>
  <si>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</si>
  <si>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</si>
  <si>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</si>
  <si>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</si>
  <si>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</si>
  <si>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</si>
  <si>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</si>
  <si>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</si>
  <si>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</si>
  <si>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</si>
  <si>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</si>
  <si>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</si>
  <si>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</si>
  <si>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</si>
  <si>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</si>
  <si>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</si>
  <si>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</si>
  <si>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</si>
  <si>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</si>
  <si>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</si>
  <si>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</si>
  <si>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</si>
  <si>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</si>
  <si>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</si>
  <si>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</si>
  <si>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</si>
  <si>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</si>
  <si>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</si>
  <si>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</si>
  <si>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</si>
  <si>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</si>
  <si>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</si>
  <si>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</si>
  <si>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</si>
  <si>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</si>
  <si>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</si>
  <si>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</si>
  <si>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</si>
  <si>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</si>
  <si>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</si>
  <si>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</si>
  <si>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</si>
  <si>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</si>
  <si>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</si>
  <si>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</si>
  <si>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</si>
  <si>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</si>
  <si>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</si>
  <si>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</si>
  <si>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</si>
  <si>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</si>
  <si>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</si>
  <si>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</si>
  <si>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</si>
  <si>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</si>
  <si>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</si>
  <si>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</si>
  <si>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</si>
  <si>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</si>
  <si>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</si>
  <si>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</si>
  <si>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</si>
  <si>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</si>
  <si>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</si>
  <si>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</si>
  <si>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</si>
  <si>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</si>
  <si>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</si>
  <si>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</si>
  <si>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</si>
  <si>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</si>
  <si>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</si>
  <si>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</si>
  <si>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</si>
  <si>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</si>
  <si>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</si>
  <si>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</si>
  <si>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</si>
  <si>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</si>
  <si>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</si>
  <si>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</si>
  <si>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</si>
  <si>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</si>
  <si>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</si>
  <si>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</si>
  <si>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</si>
  <si>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</si>
  <si>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</si>
  <si>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</si>
  <si>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</si>
  <si>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</si>
  <si>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</si>
  <si>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</si>
  <si>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</si>
  <si>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</si>
  <si>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</si>
  <si>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</si>
  <si>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</si>
  <si>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</si>
  <si>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</si>
  <si>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</si>
  <si>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</si>
  <si>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</si>
  <si>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</si>
  <si>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</si>
  <si>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</si>
  <si>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</si>
  <si>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</si>
  <si>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</si>
  <si>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</si>
  <si>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</si>
  <si>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</si>
  <si>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</si>
  <si>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</si>
  <si>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</si>
  <si>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</si>
  <si>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</si>
  <si>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</si>
  <si>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</si>
  <si>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</si>
  <si>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</si>
  <si>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</si>
  <si>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</si>
  <si>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</si>
  <si>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</si>
  <si>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</si>
  <si>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</si>
  <si>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</si>
  <si>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</si>
  <si>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</si>
  <si>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</si>
  <si>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</si>
  <si>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</si>
  <si>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</si>
  <si>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</si>
  <si>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</si>
  <si>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</si>
  <si>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</si>
  <si>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</si>
  <si>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</si>
  <si>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</si>
  <si>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</si>
  <si>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</si>
  <si>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</si>
  <si>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</si>
  <si>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</si>
  <si>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</si>
  <si>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</si>
  <si>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</si>
  <si>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</si>
  <si>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</si>
  <si>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</si>
  <si>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</si>
  <si>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</si>
  <si>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</si>
  <si>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</si>
  <si>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</si>
  <si>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</si>
  <si>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</si>
  <si>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</si>
  <si>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</si>
  <si>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</si>
  <si>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</si>
  <si>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</si>
  <si>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</si>
  <si>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</si>
  <si>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</si>
  <si>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</si>
  <si>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</si>
  <si>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</si>
  <si>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</si>
  <si>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</si>
  <si>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</si>
  <si>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</si>
  <si>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</si>
  <si>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</si>
  <si>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</si>
  <si>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</si>
  <si>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</si>
  <si>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</si>
  <si>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</si>
  <si>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</si>
  <si>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</si>
  <si>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</si>
  <si>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</si>
  <si>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</si>
  <si>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</si>
  <si>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</si>
  <si>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</si>
  <si>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</si>
  <si>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</si>
  <si>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</si>
  <si>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</si>
  <si>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</si>
  <si>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</si>
  <si>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</si>
  <si>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</si>
  <si>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</si>
  <si>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</si>
  <si>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</si>
  <si>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</si>
  <si>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</si>
  <si>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</si>
  <si>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</si>
  <si>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</si>
  <si>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</si>
  <si>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</si>
  <si>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</si>
  <si>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</si>
  <si>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</si>
  <si>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</si>
  <si>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</si>
  <si>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</si>
  <si>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</si>
  <si>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</si>
  <si>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</si>
  <si>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</si>
  <si>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</si>
  <si>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</si>
  <si>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</si>
  <si>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</si>
  <si>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</si>
  <si>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</si>
  <si>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</si>
  <si>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</si>
  <si>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</si>
  <si>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</si>
  <si>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</si>
  <si>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</si>
  <si>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</si>
  <si>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</si>
  <si>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</si>
  <si>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</si>
  <si>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</si>
  <si>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</si>
  <si>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</si>
  <si>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</si>
  <si>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</si>
  <si>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</si>
  <si>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</si>
  <si>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</si>
  <si>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</si>
  <si>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</si>
  <si>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</si>
  <si>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</si>
  <si>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</si>
  <si>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</si>
  <si>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</si>
  <si>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</si>
  <si>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</si>
  <si>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</si>
  <si>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</si>
  <si>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</si>
  <si>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</si>
  <si>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</si>
  <si>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</si>
  <si>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</si>
  <si>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</si>
  <si>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</si>
  <si>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</si>
  <si>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</si>
  <si>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</si>
  <si>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</si>
  <si>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</si>
  <si>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</si>
  <si>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</si>
  <si>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</si>
  <si>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</si>
  <si>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</si>
  <si>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</si>
  <si>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</si>
  <si>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</si>
  <si>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</si>
  <si>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</si>
  <si>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</si>
  <si>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</si>
  <si>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</si>
  <si>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</si>
  <si>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</si>
  <si>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</si>
  <si>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</si>
  <si>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</si>
  <si>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</si>
  <si>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</si>
  <si>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</si>
  <si>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</si>
  <si>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</si>
  <si>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</si>
  <si>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</si>
  <si>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</si>
  <si>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</si>
  <si>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</si>
  <si>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</si>
  <si>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</si>
  <si>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</si>
  <si>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</si>
  <si>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</si>
  <si>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</si>
  <si>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</si>
  <si>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</si>
  <si>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</si>
  <si>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</si>
  <si>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</si>
  <si>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</si>
  <si>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</si>
  <si>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</si>
  <si>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</si>
  <si>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</si>
  <si>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</si>
  <si>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</si>
  <si>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</si>
  <si>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</si>
  <si>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</si>
  <si>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</si>
  <si>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</si>
  <si>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</si>
  <si>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</si>
  <si>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</si>
  <si>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</si>
  <si>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</si>
  <si>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</si>
  <si>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</si>
  <si>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</si>
  <si>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</si>
  <si>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</si>
  <si>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</si>
  <si>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</si>
  <si>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</si>
  <si>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</si>
  <si>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</si>
  <si>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</si>
  <si>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</si>
  <si>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</si>
  <si>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</si>
  <si>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</si>
  <si>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</si>
  <si>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</si>
  <si>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</si>
  <si>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</si>
  <si>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</si>
  <si>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</si>
  <si>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</si>
  <si>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</si>
  <si>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</si>
  <si>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</si>
  <si>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</si>
  <si>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</si>
  <si>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</si>
  <si>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</si>
  <si>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</si>
  <si>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</si>
  <si>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</si>
  <si>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</si>
  <si>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</si>
  <si>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</si>
  <si>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</si>
  <si>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</si>
  <si>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</si>
  <si>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</si>
  <si>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</si>
  <si>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</si>
  <si>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</si>
  <si>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</si>
  <si>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</si>
  <si>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</si>
  <si>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</si>
  <si>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</si>
  <si>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</si>
  <si>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</si>
  <si>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</si>
  <si>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</si>
  <si>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</si>
  <si>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</si>
  <si>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</si>
  <si>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</si>
  <si>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</si>
  <si>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</si>
  <si>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</si>
  <si>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</si>
  <si>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</si>
  <si>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</si>
  <si>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</si>
  <si>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</si>
  <si>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</si>
  <si>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</si>
  <si>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</si>
  <si>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</si>
  <si>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</si>
  <si>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</si>
  <si>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</si>
  <si>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</si>
  <si>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</si>
  <si>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</si>
  <si>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</si>
  <si>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</si>
  <si>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</si>
  <si>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</si>
  <si>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</si>
  <si>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</si>
  <si>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</si>
  <si>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</si>
  <si>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</si>
  <si>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</si>
  <si>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</si>
  <si>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</si>
  <si>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</si>
  <si>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</si>
  <si>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</si>
  <si>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</si>
  <si>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</si>
  <si>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</si>
  <si>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</si>
  <si>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</si>
  <si>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</si>
  <si>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</si>
  <si>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</si>
  <si>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</si>
  <si>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</si>
  <si>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</si>
  <si>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</si>
  <si>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</si>
  <si>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</si>
  <si>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</si>
  <si>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</si>
  <si>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</si>
  <si>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</si>
  <si>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</si>
  <si>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</si>
  <si>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</si>
  <si>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</si>
  <si>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</si>
  <si>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</si>
  <si>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</si>
  <si>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</si>
  <si>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</si>
  <si>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</si>
  <si>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</si>
  <si>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</si>
  <si>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</si>
  <si>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</si>
  <si>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</si>
  <si>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</si>
  <si>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</si>
  <si>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</si>
  <si>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</si>
  <si>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</si>
  <si>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</si>
  <si>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</si>
  <si>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</si>
  <si>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</si>
  <si>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</si>
  <si>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</si>
  <si>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</si>
  <si>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</si>
  <si>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</si>
  <si>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</si>
  <si>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</si>
  <si>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</si>
  <si>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</si>
  <si>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</si>
  <si>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</si>
  <si>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</si>
  <si>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</si>
  <si>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</si>
  <si>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</si>
  <si>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</si>
  <si>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</si>
  <si>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</si>
  <si>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</si>
  <si>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</si>
  <si>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</si>
  <si>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</si>
  <si>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</si>
  <si>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</si>
  <si>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</si>
  <si>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</si>
  <si>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</si>
  <si>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</si>
  <si>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</si>
  <si>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</si>
  <si>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</si>
  <si>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</si>
  <si>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</si>
  <si>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</si>
  <si>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</si>
  <si>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</si>
  <si>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</si>
  <si>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</si>
  <si>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</si>
  <si>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</si>
  <si>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</si>
  <si>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</si>
  <si>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</si>
  <si>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</si>
  <si>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</si>
  <si>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</si>
  <si>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</si>
  <si>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</si>
  <si>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</si>
  <si>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</si>
  <si>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</si>
  <si>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</si>
  <si>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</si>
  <si>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</si>
  <si>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</si>
  <si>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</si>
  <si>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</si>
  <si>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</si>
  <si>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</si>
  <si>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</si>
  <si>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</si>
  <si>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</si>
  <si>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</si>
  <si>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</si>
  <si>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</si>
  <si>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</si>
  <si>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</si>
  <si>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</si>
  <si>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</si>
  <si>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</si>
  <si>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</si>
  <si>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</si>
  <si>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</si>
  <si>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</si>
  <si>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</si>
  <si>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</si>
  <si>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</si>
  <si>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</si>
  <si>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</si>
  <si>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</si>
  <si>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</si>
  <si>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</si>
  <si>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</si>
  <si>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</si>
  <si>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</si>
  <si>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</si>
  <si>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</si>
  <si>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</si>
  <si>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</si>
  <si>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</si>
  <si>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</si>
  <si>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</si>
  <si>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</si>
  <si>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</si>
  <si>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</si>
  <si>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</si>
  <si>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</si>
  <si>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</si>
  <si>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</si>
  <si>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</si>
  <si>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</si>
  <si>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</si>
  <si>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</si>
  <si>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</si>
  <si>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</si>
  <si>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</si>
  <si>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</si>
  <si>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</si>
  <si>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</si>
  <si>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</si>
  <si>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</si>
  <si>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</si>
  <si>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</si>
  <si>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</si>
  <si>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</si>
  <si>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</si>
  <si>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</si>
  <si>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</si>
  <si>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</si>
  <si>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</si>
  <si>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</si>
  <si>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</si>
  <si>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</si>
  <si>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</si>
  <si>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</si>
  <si>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</si>
  <si>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</si>
  <si>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</si>
  <si>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</si>
  <si>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</si>
  <si>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</si>
  <si>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</si>
  <si>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</si>
  <si>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</si>
  <si>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</si>
  <si>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</si>
  <si>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</si>
  <si>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</si>
  <si>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</si>
  <si>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</si>
  <si>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</si>
  <si>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</si>
  <si>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</si>
  <si>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</si>
  <si>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</si>
  <si>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</si>
  <si>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</si>
  <si>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</si>
  <si>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</si>
  <si>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</si>
  <si>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</si>
  <si>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</si>
  <si>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</si>
  <si>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</si>
  <si>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</si>
  <si>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</si>
  <si>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</si>
  <si>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</si>
  <si>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</si>
  <si>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</si>
  <si>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</si>
  <si>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</si>
  <si>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</si>
  <si>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</si>
  <si>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</si>
  <si>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</si>
  <si>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</si>
  <si>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</si>
  <si>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</si>
  <si>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</si>
  <si>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</si>
  <si>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</si>
  <si>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</si>
  <si>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</si>
  <si>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</si>
  <si>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</si>
  <si>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</si>
  <si>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</si>
  <si>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</si>
  <si>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</si>
  <si>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</si>
  <si>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</si>
  <si>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</si>
  <si>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</si>
  <si>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</si>
  <si>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</si>
  <si>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</si>
  <si>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</si>
  <si>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</si>
  <si>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</si>
  <si>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</si>
  <si>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</si>
  <si>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</si>
  <si>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</si>
  <si>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</si>
  <si>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</si>
  <si>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</si>
  <si>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</si>
  <si>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</si>
  <si>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</si>
  <si>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</si>
  <si>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</si>
  <si>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</si>
  <si>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</si>
  <si>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</si>
  <si>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</si>
  <si>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</si>
  <si>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</si>
  <si>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</si>
  <si>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</si>
  <si>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</si>
  <si>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</si>
  <si>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</si>
  <si>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</si>
  <si>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</si>
  <si>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</si>
  <si>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</si>
  <si>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</si>
  <si>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</si>
  <si>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</si>
  <si>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</si>
  <si>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</si>
  <si>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</si>
  <si>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</si>
  <si>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</si>
  <si>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</si>
  <si>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</si>
  <si>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</si>
  <si>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</si>
  <si>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</si>
  <si>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</si>
  <si>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</si>
  <si>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</si>
  <si>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</si>
  <si>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</si>
  <si>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</si>
  <si>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</si>
  <si>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</si>
  <si>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</si>
  <si>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</si>
  <si>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</si>
  <si>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</si>
  <si>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</si>
  <si>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</si>
  <si>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</si>
  <si>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</si>
  <si>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</si>
  <si>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</si>
  <si>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</si>
  <si>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</si>
  <si>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</si>
  <si>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</si>
  <si>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</si>
  <si>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</si>
  <si>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</si>
  <si>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</si>
  <si>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</si>
  <si>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</si>
  <si>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</si>
  <si>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</si>
  <si>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</si>
  <si>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</si>
  <si>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</si>
  <si>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</si>
  <si>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</si>
  <si>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</si>
  <si>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</si>
  <si>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</si>
  <si>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</si>
  <si>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</si>
  <si>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</si>
  <si>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</si>
  <si>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</si>
  <si>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</si>
  <si>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</si>
  <si>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</si>
  <si>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</si>
  <si>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</si>
  <si>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</si>
  <si>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</si>
  <si>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</si>
  <si>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</si>
  <si>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</si>
  <si>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</si>
  <si>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</si>
  <si>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</si>
  <si>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</si>
  <si>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</si>
  <si>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</si>
  <si>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</si>
  <si>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</si>
  <si>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</si>
  <si>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</si>
  <si>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</si>
  <si>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</si>
  <si>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</si>
  <si>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</si>
  <si>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</si>
  <si>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</si>
  <si>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</si>
  <si>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</si>
  <si>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</si>
  <si>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</si>
  <si>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</si>
  <si>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</si>
  <si>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</si>
  <si>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</si>
  <si>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</si>
  <si>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</si>
  <si>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</si>
  <si>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</si>
  <si>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</si>
  <si>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</si>
  <si>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</si>
  <si>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</si>
  <si>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</si>
  <si>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</si>
  <si>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</si>
  <si>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</si>
  <si>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</si>
  <si>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</si>
  <si>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</si>
  <si>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</si>
  <si>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</si>
  <si>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</si>
  <si>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</si>
  <si>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</si>
  <si>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</si>
  <si>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</si>
  <si>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</si>
  <si>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</si>
  <si>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</si>
  <si>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</si>
  <si>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</si>
  <si>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</si>
  <si>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</si>
  <si>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</si>
  <si>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</si>
  <si>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</si>
  <si>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</si>
  <si>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</si>
  <si>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</si>
  <si>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</si>
  <si>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</si>
  <si>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</si>
  <si>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</si>
  <si>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</si>
  <si>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</si>
  <si>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</si>
  <si>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</si>
  <si>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</si>
  <si>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</si>
  <si>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</si>
  <si>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</si>
  <si>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</si>
  <si>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</si>
  <si>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</si>
  <si>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</si>
  <si>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</si>
  <si>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</si>
  <si>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</si>
  <si>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</si>
  <si>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</si>
  <si>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</si>
  <si>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</si>
  <si>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</si>
  <si>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</si>
  <si>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</si>
  <si>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</si>
  <si>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</si>
  <si>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</si>
  <si>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</si>
  <si>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</si>
  <si>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</si>
  <si>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</si>
  <si>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</si>
  <si>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</si>
  <si>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</si>
  <si>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</si>
  <si>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</si>
  <si>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</si>
  <si>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</si>
  <si>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</si>
  <si>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</si>
  <si>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</si>
  <si>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</si>
  <si>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</si>
  <si>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</si>
  <si>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</si>
  <si>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</si>
  <si>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</si>
  <si>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</si>
  <si>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</si>
  <si>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</si>
  <si>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</si>
  <si>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</si>
  <si>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</si>
  <si>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</si>
  <si>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</si>
  <si>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</si>
  <si>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</si>
  <si>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</si>
  <si>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</si>
  <si>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</si>
  <si>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</si>
  <si>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</si>
  <si>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</si>
  <si>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</si>
  <si>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</si>
  <si>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</si>
  <si>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</si>
  <si>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</si>
  <si>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</si>
  <si>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</si>
  <si>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</si>
  <si>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</si>
  <si>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</si>
  <si>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</si>
  <si>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</si>
  <si>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</si>
  <si>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</si>
  <si>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</si>
  <si>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</si>
  <si>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</si>
  <si>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</si>
  <si>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</si>
  <si>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</si>
  <si>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</si>
  <si>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</si>
  <si>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</si>
  <si>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</si>
  <si>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</si>
  <si>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</si>
  <si>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</si>
  <si>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</si>
  <si>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</si>
  <si>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</si>
  <si>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</si>
  <si>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</si>
  <si>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</si>
  <si>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</si>
  <si>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</si>
  <si>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</si>
  <si>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</si>
  <si>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</si>
  <si>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</si>
  <si>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</si>
  <si>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</si>
  <si>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</si>
  <si>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</si>
  <si>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</si>
  <si>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</si>
  <si>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</si>
  <si>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</si>
  <si>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</si>
  <si>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</si>
  <si>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</si>
  <si>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</si>
  <si>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</si>
  <si>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</si>
  <si>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</si>
  <si>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</si>
  <si>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</si>
  <si>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</si>
  <si>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</si>
  <si>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</si>
  <si>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</si>
  <si>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</si>
  <si>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</si>
  <si>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</si>
  <si>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</si>
  <si>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</si>
  <si>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</si>
  <si>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</si>
  <si>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</si>
  <si>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</si>
  <si>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</si>
  <si>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</si>
  <si>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</si>
  <si>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</si>
  <si>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</si>
  <si>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</si>
  <si>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</si>
  <si>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</si>
  <si>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</si>
  <si>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</si>
  <si>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</si>
  <si>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</si>
  <si>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</si>
  <si>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</si>
  <si>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</si>
  <si>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</si>
  <si>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</si>
  <si>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</si>
  <si>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</si>
  <si>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</si>
  <si>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</si>
  <si>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</si>
  <si>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</si>
  <si>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</si>
  <si>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</si>
  <si>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</si>
  <si>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</si>
  <si>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</si>
  <si>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</si>
  <si>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</si>
  <si>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</si>
  <si>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</si>
  <si>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</si>
  <si>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</si>
  <si>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</si>
  <si>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</si>
  <si>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</si>
  <si>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</si>
  <si>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</si>
  <si>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</si>
  <si>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</si>
  <si>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</si>
  <si>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</si>
  <si>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</si>
  <si>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</si>
  <si>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</si>
  <si>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</si>
  <si>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</si>
  <si>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</si>
  <si>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</si>
  <si>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</si>
  <si>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</si>
  <si>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</si>
  <si>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</si>
  <si>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</si>
  <si>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</si>
  <si>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</si>
  <si>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</si>
  <si>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</si>
  <si>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</si>
  <si>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</si>
  <si>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</si>
  <si>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</si>
  <si>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</si>
  <si>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</si>
  <si>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</si>
  <si>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</si>
  <si>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</si>
  <si>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</si>
  <si>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</si>
  <si>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</si>
  <si>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</si>
  <si>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</si>
  <si>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</si>
  <si>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</si>
  <si>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</si>
  <si>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</si>
  <si>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</si>
  <si>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</si>
  <si>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</si>
  <si>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</si>
  <si>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</si>
  <si>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</si>
  <si>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</si>
  <si>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</si>
  <si>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</si>
  <si>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</si>
  <si>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</si>
  <si>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</si>
  <si>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</si>
  <si>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</si>
  <si>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</si>
  <si>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</si>
  <si>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</si>
  <si>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</si>
  <si>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</si>
  <si>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</si>
  <si>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</si>
  <si>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</si>
  <si>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</si>
  <si>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</si>
  <si>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</si>
  <si>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</si>
  <si>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</si>
  <si>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</si>
  <si>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</si>
  <si>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</si>
  <si>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</si>
  <si>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</si>
  <si>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</si>
  <si>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</si>
  <si>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</si>
  <si>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</si>
  <si>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</si>
  <si>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</si>
  <si>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</si>
  <si>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</si>
  <si>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</si>
  <si>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</si>
  <si>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</si>
  <si>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</si>
  <si>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</si>
  <si>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</si>
  <si>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</si>
  <si>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</si>
  <si>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</si>
  <si>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</si>
  <si>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</si>
  <si>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</si>
  <si>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</si>
  <si>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</si>
  <si>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</si>
  <si>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</si>
  <si>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</si>
  <si>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</si>
  <si>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</si>
  <si>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</si>
  <si>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</si>
  <si>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</si>
  <si>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</si>
  <si>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</si>
  <si>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</si>
  <si>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</si>
  <si>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</si>
  <si>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</si>
  <si>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</si>
  <si>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</si>
  <si>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</si>
  <si>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</si>
  <si>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</si>
  <si>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</si>
  <si>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</si>
  <si>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</si>
  <si>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</si>
  <si>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</si>
  <si>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</si>
  <si>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</si>
  <si>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</si>
  <si>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</si>
  <si>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</si>
  <si>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</si>
  <si>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</si>
  <si>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</si>
  <si>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</si>
  <si>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</si>
  <si>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</si>
  <si>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</si>
  <si>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</si>
  <si>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</si>
  <si>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</si>
  <si>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</si>
  <si>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</si>
  <si>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</si>
  <si>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</si>
  <si>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</si>
  <si>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</si>
  <si>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</si>
  <si>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</si>
  <si>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</si>
  <si>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</si>
  <si>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</si>
  <si>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</si>
  <si>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</si>
  <si>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</si>
  <si>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</si>
  <si>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</si>
  <si>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</si>
  <si>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</si>
  <si>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</si>
  <si>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</si>
  <si>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</si>
  <si>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</si>
  <si>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</si>
  <si>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</si>
  <si>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</si>
  <si>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</si>
  <si>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</si>
  <si>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</si>
  <si>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</si>
  <si>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</si>
  <si>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</si>
  <si>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</si>
  <si>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</si>
  <si>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</si>
  <si>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</si>
  <si>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</si>
  <si>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</si>
  <si>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</si>
  <si>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</si>
  <si>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</si>
  <si>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</si>
  <si>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</si>
  <si>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</si>
  <si>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</si>
  <si>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</si>
  <si>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</si>
  <si>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</si>
  <si>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</si>
  <si>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</si>
  <si>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</si>
  <si>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</si>
  <si>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</si>
  <si>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</si>
  <si>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</si>
  <si>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</si>
  <si>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</si>
  <si>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</si>
  <si>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</si>
  <si>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</si>
  <si>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</si>
  <si>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</si>
  <si>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</si>
  <si>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</si>
  <si>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</si>
  <si>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</si>
  <si>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</si>
  <si>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</si>
  <si>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</si>
  <si>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</si>
  <si>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</si>
  <si>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</si>
  <si>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</si>
  <si>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</si>
  <si>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</si>
  <si>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</si>
  <si>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</si>
  <si>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</si>
  <si>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</si>
  <si>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</si>
  <si>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</si>
  <si>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</si>
  <si>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</si>
  <si>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</si>
  <si>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</si>
  <si>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</si>
  <si>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</si>
  <si>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</si>
  <si>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</si>
  <si>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</si>
  <si>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</si>
  <si>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</si>
  <si>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</si>
  <si>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</si>
  <si>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</si>
  <si>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</si>
  <si>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</si>
  <si>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</si>
  <si>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</si>
  <si>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</si>
  <si>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</si>
  <si>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</si>
  <si>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</si>
  <si>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</si>
  <si>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</si>
  <si>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</si>
  <si>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</si>
  <si>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</si>
  <si>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</si>
  <si>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</si>
  <si>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</si>
  <si>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</si>
  <si>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</si>
  <si>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</si>
  <si>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</si>
  <si>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</si>
  <si>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</si>
  <si>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</si>
  <si>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</si>
  <si>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</si>
  <si>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</si>
  <si>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</si>
  <si>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</si>
  <si>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</si>
  <si>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</si>
  <si>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</si>
  <si>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</si>
  <si>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</si>
  <si>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</si>
  <si>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</si>
  <si>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</si>
  <si>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</si>
  <si>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</si>
  <si>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</si>
  <si>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</si>
  <si>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</si>
  <si>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</si>
  <si>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</si>
  <si>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</si>
  <si>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</si>
  <si>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</si>
  <si>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</si>
  <si>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</si>
  <si>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</si>
  <si>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</si>
  <si>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</si>
  <si>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</si>
  <si>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</si>
  <si>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</si>
  <si>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</si>
  <si>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</si>
  <si>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</si>
  <si>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</si>
  <si>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</si>
  <si>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</si>
  <si>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</si>
  <si>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</si>
  <si>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</si>
  <si>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</si>
  <si>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</si>
  <si>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</si>
  <si>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</si>
  <si>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</si>
  <si>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</si>
  <si>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</si>
  <si>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</si>
  <si>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</si>
  <si>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</si>
  <si>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</si>
  <si>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</si>
  <si>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</si>
  <si>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</si>
  <si>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</si>
  <si>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</si>
  <si>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</si>
  <si>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</si>
  <si>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</si>
  <si>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</si>
  <si>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</si>
  <si>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</si>
  <si>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</si>
  <si>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</si>
  <si>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</si>
  <si>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</si>
  <si>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</si>
  <si>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</si>
  <si>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</si>
  <si>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</si>
  <si>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</si>
  <si>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</si>
  <si>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</si>
  <si>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</si>
  <si>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</si>
  <si>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</si>
  <si>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</si>
  <si>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</si>
  <si>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</si>
  <si>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</si>
  <si>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</si>
  <si>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</si>
  <si>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</si>
  <si>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</si>
  <si>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</si>
  <si>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</si>
  <si>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</si>
  <si>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</si>
  <si>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</si>
  <si>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</si>
  <si>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</si>
  <si>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</si>
  <si>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</si>
  <si>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</si>
  <si>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</si>
  <si>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</si>
  <si>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</si>
  <si>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</si>
  <si>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</si>
  <si>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</si>
  <si>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</si>
  <si>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</si>
  <si>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</si>
  <si>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</si>
  <si>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</si>
  <si>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</si>
  <si>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</si>
  <si>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</si>
  <si>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</si>
  <si>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</si>
  <si>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</si>
  <si>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</si>
  <si>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</si>
  <si>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</si>
  <si>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</si>
  <si>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</si>
  <si>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</si>
  <si>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</si>
  <si>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</si>
  <si>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</si>
  <si>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</si>
  <si>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</si>
  <si>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</si>
  <si>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</si>
  <si>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</si>
  <si>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</si>
  <si>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</si>
  <si>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</si>
  <si>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</si>
  <si>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</si>
  <si>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</si>
  <si>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</si>
  <si>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</si>
  <si>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</si>
  <si>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</si>
  <si>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</si>
  <si>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</si>
  <si>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</si>
  <si>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</si>
  <si>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</si>
  <si>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</si>
  <si>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</si>
  <si>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</si>
  <si>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</si>
  <si>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</si>
  <si>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</si>
  <si>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</si>
  <si>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</si>
  <si>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</si>
  <si>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</si>
  <si>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</si>
  <si>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</si>
  <si>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</si>
  <si>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</si>
  <si>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</si>
  <si>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</si>
  <si>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</si>
  <si>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</si>
  <si>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</si>
  <si>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</si>
  <si>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</si>
  <si>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</si>
  <si>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</si>
  <si>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</si>
  <si>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</si>
  <si>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</si>
  <si>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</si>
  <si>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</si>
  <si>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</si>
  <si>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</si>
  <si>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</si>
  <si>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</si>
  <si>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</si>
  <si>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</si>
  <si>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</si>
  <si>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</si>
  <si>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</si>
  <si>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</si>
  <si>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</si>
  <si>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</si>
  <si>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</si>
  <si>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</si>
  <si>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</si>
  <si>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</si>
  <si>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</si>
  <si>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</si>
  <si>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</si>
  <si>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</si>
  <si>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</si>
  <si>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</si>
  <si>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</si>
  <si>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</si>
  <si>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</si>
  <si>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</si>
  <si>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</si>
  <si>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</si>
  <si>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</si>
  <si>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</si>
  <si>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</si>
  <si>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</si>
  <si>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</si>
  <si>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</si>
  <si>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</si>
  <si>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</si>
  <si>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</si>
  <si>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</si>
  <si>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</si>
  <si>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</si>
  <si>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</si>
  <si>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</si>
  <si>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</si>
  <si>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</si>
  <si>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</si>
  <si>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</si>
  <si>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</si>
  <si>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</si>
  <si>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</si>
  <si>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</si>
  <si>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</si>
  <si>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</si>
  <si>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</si>
  <si>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</si>
  <si>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</si>
  <si>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</si>
  <si>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</si>
  <si>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</si>
  <si>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</si>
  <si>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</si>
  <si>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</si>
  <si>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</si>
  <si>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</si>
  <si>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</si>
  <si>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</si>
  <si>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</si>
  <si>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</si>
  <si>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</si>
  <si>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</si>
  <si>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</si>
  <si>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</si>
  <si>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</si>
  <si>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</si>
  <si>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</si>
  <si>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</si>
  <si>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</si>
  <si>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</si>
  <si>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</si>
  <si>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</si>
  <si>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</si>
  <si>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</si>
  <si>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</si>
  <si>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</si>
  <si>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</si>
  <si>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</si>
  <si>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</si>
  <si>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</si>
  <si>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</si>
  <si>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</si>
  <si>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</si>
  <si>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</si>
  <si>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</si>
  <si>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</si>
  <si>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</si>
  <si>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</si>
  <si>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</si>
  <si>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</si>
  <si>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</si>
  <si>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</si>
  <si>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</si>
  <si>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</si>
  <si>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</si>
  <si>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</si>
  <si>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</si>
  <si>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</si>
  <si>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</si>
  <si>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</si>
  <si>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</si>
  <si>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</si>
  <si>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</si>
  <si>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</si>
  <si>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</si>
  <si>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</si>
  <si>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</si>
  <si>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</si>
  <si>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</si>
  <si>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</si>
  <si>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</si>
  <si>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</si>
  <si>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</si>
  <si>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</si>
  <si>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</si>
  <si>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</si>
  <si>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</si>
  <si>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</si>
  <si>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</si>
  <si>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</si>
  <si>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</si>
  <si>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</si>
  <si>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</si>
  <si>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</si>
  <si>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</si>
  <si>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</si>
  <si>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</si>
  <si>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</si>
  <si>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</si>
  <si>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</si>
  <si>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</si>
  <si>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</si>
  <si>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</si>
  <si>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</si>
  <si>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</si>
  <si>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</si>
  <si>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</si>
  <si>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</si>
  <si>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</si>
  <si>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</si>
  <si>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</si>
  <si>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</si>
  <si>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</si>
  <si>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</si>
  <si>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</si>
  <si>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</si>
  <si>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</si>
  <si>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</si>
  <si>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</si>
  <si>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</si>
  <si>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</si>
  <si>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</si>
  <si>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</si>
  <si>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</si>
  <si>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</si>
  <si>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</si>
  <si>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</si>
  <si>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</si>
  <si>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</si>
  <si>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</si>
  <si>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</si>
  <si>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</si>
  <si>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</si>
  <si>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</si>
  <si>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</si>
  <si>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</si>
  <si>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</si>
  <si>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</si>
  <si>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</si>
  <si>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</si>
  <si>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</si>
  <si>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</si>
  <si>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</si>
  <si>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</si>
  <si>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</si>
  <si>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</si>
  <si>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</si>
  <si>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</si>
  <si>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</si>
  <si>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</si>
  <si>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</si>
  <si>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</si>
  <si>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</si>
  <si>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</si>
  <si>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</si>
  <si>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</si>
  <si>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</si>
  <si>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</si>
  <si>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</si>
  <si>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</si>
  <si>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</si>
  <si>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</si>
  <si>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</si>
  <si>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</si>
  <si>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</si>
  <si>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</si>
  <si>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</si>
  <si>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</si>
  <si>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</si>
  <si>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</si>
  <si>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</si>
  <si>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</si>
  <si>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</si>
  <si>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</si>
  <si>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</si>
  <si>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</si>
  <si>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</si>
  <si>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</si>
  <si>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</si>
  <si>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</si>
  <si>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</si>
  <si>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</si>
  <si>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</si>
  <si>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</si>
  <si>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</si>
  <si>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</si>
  <si>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</si>
  <si>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</si>
  <si>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</si>
  <si>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</si>
  <si>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</si>
  <si>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</si>
  <si>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</si>
  <si>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</si>
  <si>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</si>
  <si>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</si>
  <si>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</si>
  <si>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</si>
  <si>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</si>
  <si>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</si>
  <si>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</si>
  <si>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</si>
  <si>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</si>
  <si>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</si>
  <si>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</si>
  <si>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</si>
  <si>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</si>
  <si>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</si>
  <si>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</si>
  <si>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</si>
  <si>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</si>
  <si>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</si>
  <si>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</si>
  <si>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</si>
  <si>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</si>
  <si>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</si>
  <si>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</si>
  <si>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</si>
  <si>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</si>
  <si>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</si>
  <si>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</si>
  <si>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</si>
  <si>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</si>
  <si>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</si>
  <si>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</si>
  <si>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</si>
  <si>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</si>
  <si>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</si>
  <si>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</si>
  <si>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</si>
  <si>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</si>
  <si>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</si>
  <si>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</si>
  <si>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</si>
  <si>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</si>
  <si>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</si>
  <si>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</si>
  <si>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</si>
  <si>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</si>
  <si>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</si>
  <si>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</si>
  <si>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</si>
  <si>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</si>
  <si>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</si>
  <si>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</si>
  <si>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</si>
  <si>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</si>
  <si>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</si>
  <si>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</si>
  <si>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</si>
  <si>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</si>
  <si>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</si>
  <si>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</si>
  <si>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</si>
  <si>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</si>
  <si>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</si>
  <si>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</si>
  <si>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</si>
  <si>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</si>
  <si>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</si>
  <si>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</si>
  <si>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</si>
  <si>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</si>
  <si>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</si>
  <si>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</si>
  <si>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</si>
  <si>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</si>
  <si>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</si>
  <si>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</si>
  <si>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</si>
  <si>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</si>
  <si>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</si>
  <si>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</si>
  <si>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</si>
  <si>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</si>
  <si>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</si>
  <si>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</si>
  <si>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</si>
  <si>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</si>
  <si>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</si>
  <si>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</si>
  <si>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</si>
  <si>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</si>
  <si>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</si>
  <si>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</si>
  <si>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</si>
  <si>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</si>
  <si>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</si>
  <si>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</si>
  <si>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</si>
  <si>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</si>
  <si>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</si>
  <si>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</si>
  <si>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</si>
  <si>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</si>
  <si>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</si>
  <si>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</si>
  <si>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</si>
  <si>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</si>
  <si>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</si>
  <si>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</si>
  <si>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</si>
  <si>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</si>
  <si>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</si>
  <si>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</si>
  <si>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</si>
  <si>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</si>
  <si>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</si>
  <si>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</si>
  <si>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</si>
  <si>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</si>
  <si>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</si>
  <si>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</si>
  <si>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</si>
  <si>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</si>
  <si>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</si>
  <si>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</si>
  <si>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</si>
  <si>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</si>
  <si>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</si>
  <si>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</si>
  <si>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</si>
  <si>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</si>
  <si>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</si>
  <si>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</si>
  <si>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</si>
  <si>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</si>
  <si>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</si>
  <si>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</si>
  <si>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</si>
  <si>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</si>
  <si>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</si>
  <si>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</si>
  <si>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</si>
  <si>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</si>
  <si>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</si>
  <si>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</si>
  <si>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</si>
  <si>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</si>
  <si>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</si>
  <si>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</si>
  <si>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</si>
  <si>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</si>
  <si>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</si>
  <si>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</si>
  <si>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</si>
  <si>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</si>
  <si>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</si>
  <si>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</si>
  <si>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</si>
  <si>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</si>
  <si>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</si>
  <si>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</si>
  <si>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</si>
  <si>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</si>
  <si>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</si>
  <si>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</si>
  <si>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</si>
  <si>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</si>
  <si>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</si>
  <si>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</si>
  <si>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</si>
  <si>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</si>
  <si>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</si>
  <si>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</si>
  <si>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</si>
  <si>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</si>
  <si>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</si>
  <si>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</si>
  <si>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</si>
  <si>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</si>
  <si>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</si>
  <si>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</si>
  <si>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</si>
  <si>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</si>
  <si>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</si>
  <si>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</si>
  <si>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</si>
  <si>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</si>
  <si>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</si>
  <si>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</si>
  <si>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</si>
  <si>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</si>
  <si>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</si>
  <si>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</si>
  <si>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</si>
  <si>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</si>
  <si>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</si>
  <si>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</si>
  <si>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</si>
  <si>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</si>
  <si>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</si>
  <si>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</si>
  <si>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</si>
  <si>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</si>
  <si>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</si>
  <si>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</si>
  <si>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</si>
  <si>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</si>
  <si>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</si>
  <si>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</si>
  <si>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</si>
  <si>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</si>
  <si>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</si>
  <si>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</si>
  <si>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</si>
  <si>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</si>
  <si>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</si>
  <si>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</si>
  <si>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</si>
  <si>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</si>
  <si>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</si>
  <si>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</si>
  <si>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</si>
  <si>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</si>
  <si>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</si>
  <si>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</si>
  <si>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</si>
  <si>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</si>
  <si>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</si>
  <si>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</si>
  <si>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</si>
  <si>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</si>
  <si>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</si>
  <si>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</si>
  <si>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</si>
  <si>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</si>
  <si>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</si>
  <si>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</si>
  <si>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</si>
  <si>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</si>
  <si>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</si>
  <si>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</si>
  <si>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</si>
  <si>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</si>
  <si>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</si>
  <si>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</si>
  <si>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</si>
  <si>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</si>
  <si>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</si>
  <si>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</si>
  <si>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</si>
  <si>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</si>
  <si>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</si>
  <si>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</si>
  <si>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</si>
  <si>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</si>
  <si>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</si>
  <si>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</si>
  <si>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</si>
  <si>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</si>
  <si>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</si>
  <si>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</si>
  <si>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</si>
  <si>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</si>
  <si>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</si>
  <si>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</si>
  <si>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</si>
  <si>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</si>
  <si>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</si>
  <si>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</si>
  <si>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</si>
  <si>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</si>
  <si>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</si>
  <si>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</si>
  <si>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</si>
  <si>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</si>
  <si>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</si>
  <si>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</si>
  <si>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</si>
  <si>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</si>
  <si>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</si>
  <si>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</si>
  <si>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</si>
  <si>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</si>
  <si>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</si>
  <si>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</si>
  <si>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</si>
  <si>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</si>
  <si>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</si>
  <si>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</si>
  <si>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</si>
  <si>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</si>
  <si>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</si>
  <si>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</si>
  <si>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</si>
  <si>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</si>
  <si>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</si>
  <si>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</si>
  <si>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</si>
  <si>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</si>
  <si>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</si>
  <si>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</si>
  <si>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</si>
  <si>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</si>
  <si>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</si>
  <si>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</si>
  <si>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</si>
  <si>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</si>
  <si>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</si>
  <si>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</si>
  <si>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</si>
  <si>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</si>
  <si>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</si>
  <si>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</si>
  <si>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</si>
  <si>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</si>
  <si>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</si>
  <si>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</si>
  <si>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</si>
  <si>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</si>
  <si>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</si>
  <si>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</si>
  <si>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</si>
  <si>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</si>
  <si>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</si>
  <si>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</si>
  <si>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</si>
  <si>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</si>
  <si>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</si>
  <si>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</si>
  <si>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</si>
  <si>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</si>
  <si>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</si>
  <si>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</si>
  <si>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</si>
  <si>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</si>
  <si>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</si>
  <si>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</si>
  <si>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</si>
  <si>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</si>
  <si>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</si>
  <si>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</si>
  <si>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</si>
  <si>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</si>
  <si>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</si>
  <si>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</si>
  <si>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</si>
  <si>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</si>
  <si>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</si>
  <si>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</si>
  <si>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</si>
  <si>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</si>
  <si>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</si>
  <si>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</si>
  <si>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</si>
  <si>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</si>
  <si>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</si>
  <si>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</si>
  <si>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</si>
  <si>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</si>
  <si>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</si>
  <si>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</si>
  <si>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</si>
  <si>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</si>
  <si>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</si>
  <si>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</si>
  <si>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</si>
  <si>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</si>
  <si>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</si>
  <si>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</si>
  <si>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</si>
  <si>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</si>
  <si>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</si>
  <si>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</si>
  <si>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</si>
  <si>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</si>
  <si>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</si>
  <si>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</si>
  <si>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</si>
  <si>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</si>
  <si>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</si>
  <si>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</si>
  <si>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</si>
  <si>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</si>
  <si>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</si>
  <si>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</si>
  <si>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</si>
  <si>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</si>
  <si>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</si>
  <si>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</si>
  <si>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</si>
  <si>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</si>
  <si>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</si>
  <si>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</si>
  <si>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</si>
  <si>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</si>
  <si>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</si>
  <si>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</si>
  <si>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</si>
  <si>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</si>
  <si>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</si>
  <si>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</si>
  <si>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</si>
  <si>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</si>
  <si>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</si>
  <si>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</si>
  <si>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</si>
  <si>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</si>
  <si>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</si>
  <si>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</si>
  <si>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</si>
  <si>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</si>
  <si>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</si>
  <si>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</si>
  <si>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</si>
  <si>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</si>
  <si>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</si>
  <si>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</si>
  <si>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</si>
  <si>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</si>
  <si>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</si>
  <si>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</si>
  <si>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</si>
  <si>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</si>
  <si>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</si>
  <si>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</si>
  <si>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</si>
  <si>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</si>
  <si>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</si>
  <si>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</si>
  <si>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</si>
  <si>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</si>
  <si>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</si>
  <si>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</si>
  <si>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</si>
  <si>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</si>
  <si>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</si>
  <si>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</si>
  <si>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</si>
  <si>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</si>
  <si>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</si>
  <si>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</si>
  <si>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</si>
  <si>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</si>
  <si>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</si>
  <si>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</si>
  <si>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</si>
  <si>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</si>
  <si>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</si>
  <si>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</si>
  <si>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</si>
  <si>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</si>
  <si>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</si>
  <si>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</si>
  <si>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</si>
  <si>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</si>
  <si>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</si>
  <si>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</si>
  <si>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</si>
  <si>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</si>
  <si>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</si>
  <si>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</si>
  <si>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</si>
  <si>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</si>
  <si>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</si>
  <si>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</si>
  <si>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</si>
  <si>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</si>
  <si>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</si>
  <si>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</si>
  <si>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</si>
  <si>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</si>
  <si>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</si>
  <si>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</si>
  <si>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</si>
  <si>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</si>
  <si>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</si>
  <si>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</si>
  <si>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</si>
  <si>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</si>
  <si>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</si>
  <si>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</si>
  <si>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</si>
  <si>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</si>
  <si>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</si>
  <si>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</si>
  <si>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</si>
  <si>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</si>
  <si>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</si>
  <si>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</si>
  <si>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</si>
  <si>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</si>
  <si>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</si>
  <si>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</si>
  <si>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</si>
  <si>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</si>
  <si>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</si>
  <si>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</si>
  <si>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</si>
  <si>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</si>
  <si>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</si>
  <si>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</si>
  <si>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</si>
  <si>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</si>
  <si>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</si>
  <si>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</si>
  <si>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</si>
  <si>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</si>
  <si>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</si>
  <si>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</si>
  <si>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</si>
  <si>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</si>
  <si>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</si>
  <si>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</si>
  <si>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</si>
  <si>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</si>
  <si>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</si>
  <si>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</si>
  <si>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</si>
  <si>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</si>
  <si>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</si>
  <si>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</si>
  <si>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</si>
  <si>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</si>
  <si>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</si>
  <si>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</si>
  <si>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</si>
  <si>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</si>
  <si>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</si>
  <si>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</si>
  <si>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</si>
  <si>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</si>
  <si>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</si>
  <si>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</si>
  <si>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</si>
  <si>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</si>
  <si>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</si>
  <si>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</si>
  <si>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</si>
  <si>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</si>
  <si>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</si>
  <si>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</si>
  <si>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</si>
  <si>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</si>
  <si>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</si>
  <si>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</si>
  <si>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</si>
  <si>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</si>
  <si>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</si>
  <si>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</si>
  <si>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</si>
  <si>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</si>
  <si>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</si>
  <si>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</si>
  <si>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</si>
  <si>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</si>
  <si>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</si>
  <si>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</si>
  <si>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</si>
  <si>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</si>
  <si>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</si>
  <si>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</si>
  <si>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</si>
  <si>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</si>
  <si>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</si>
  <si>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</si>
  <si>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</si>
  <si>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</si>
  <si>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</si>
  <si>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</si>
  <si>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</si>
  <si>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</si>
  <si>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</si>
  <si>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</si>
  <si>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</si>
  <si>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</si>
  <si>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</si>
  <si>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</si>
  <si>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</si>
  <si>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</si>
  <si>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</si>
  <si>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</si>
  <si>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</si>
  <si>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</si>
  <si>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</si>
  <si>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</si>
  <si>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</si>
  <si>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</si>
  <si>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</si>
  <si>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</si>
  <si>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</si>
  <si>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</si>
  <si>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</si>
  <si>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</si>
  <si>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</si>
  <si>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</si>
  <si>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</si>
  <si>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</si>
  <si>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</si>
  <si>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</si>
  <si>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</si>
  <si>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</si>
  <si>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</si>
  <si>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</si>
  <si>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</si>
  <si>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</si>
  <si>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</si>
  <si>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</si>
  <si>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</si>
  <si>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</si>
  <si>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</si>
  <si>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</si>
  <si>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</si>
  <si>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</si>
  <si>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</si>
  <si>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</si>
  <si>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</si>
  <si>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</si>
  <si>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</si>
  <si>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</si>
  <si>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</si>
  <si>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</si>
  <si>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</si>
  <si>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</si>
  <si>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</si>
  <si>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</si>
  <si>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</si>
  <si>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</si>
  <si>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</si>
  <si>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</si>
  <si>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</si>
  <si>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</si>
  <si>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</si>
  <si>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</si>
  <si>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</si>
  <si>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</si>
  <si>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</si>
  <si>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</si>
  <si>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</si>
  <si>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</si>
  <si>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</si>
  <si>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</si>
  <si>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</si>
  <si>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</si>
  <si>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</si>
  <si>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</si>
  <si>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</si>
  <si>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</si>
  <si>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</si>
  <si>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</si>
  <si>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</si>
  <si>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</si>
  <si>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</si>
  <si>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</si>
  <si>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</si>
  <si>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</si>
  <si>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</si>
  <si>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</si>
  <si>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</si>
  <si>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</si>
  <si>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</si>
  <si>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</si>
  <si>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</si>
  <si>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</si>
  <si>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</si>
  <si>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</si>
  <si>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</si>
  <si>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</si>
  <si>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</si>
  <si>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</si>
  <si>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</si>
  <si>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</si>
  <si>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</si>
  <si>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</si>
  <si>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</si>
  <si>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</si>
  <si>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</si>
  <si>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</si>
  <si>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</si>
  <si>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</si>
  <si>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</si>
  <si>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</si>
  <si>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</si>
  <si>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</si>
  <si>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</si>
  <si>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</si>
  <si>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</si>
  <si>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</si>
  <si>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</si>
  <si>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</si>
  <si>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</si>
  <si>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</si>
  <si>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</si>
  <si>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</si>
  <si>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</si>
  <si>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</si>
  <si>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</si>
  <si>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</si>
  <si>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</si>
  <si>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</si>
  <si>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</si>
  <si>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</si>
  <si>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</si>
  <si>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</si>
  <si>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</si>
  <si>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</si>
  <si>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</si>
  <si>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</si>
  <si>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</si>
  <si>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</si>
  <si>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</si>
  <si>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</si>
  <si>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</si>
  <si>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</si>
  <si>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</si>
  <si>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</si>
  <si>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</si>
  <si>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</si>
  <si>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</si>
  <si>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</si>
  <si>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</si>
  <si>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</si>
  <si>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</si>
  <si>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</si>
  <si>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</si>
  <si>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</si>
  <si>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</si>
  <si>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</si>
  <si>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</si>
  <si>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</si>
  <si>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</si>
  <si>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</si>
  <si>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</si>
  <si>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</si>
  <si>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</si>
  <si>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</si>
  <si>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</si>
  <si>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</si>
  <si>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</si>
  <si>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</si>
  <si>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</si>
  <si>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</si>
  <si>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</si>
  <si>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</si>
  <si>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</si>
  <si>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</si>
  <si>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</si>
  <si>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</si>
  <si>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</si>
  <si>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</si>
  <si>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</si>
  <si>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</si>
  <si>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</si>
  <si>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</si>
  <si>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</si>
  <si>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</si>
  <si>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</si>
  <si>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</si>
  <si>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</si>
  <si>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</si>
  <si>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</si>
  <si>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</si>
  <si>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</si>
  <si>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</si>
  <si>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</si>
  <si>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</si>
  <si>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</si>
  <si>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</si>
  <si>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</si>
  <si>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</si>
  <si>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</si>
  <si>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</si>
  <si>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</si>
  <si>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</si>
  <si>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</si>
  <si>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</si>
  <si>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</si>
  <si>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</si>
  <si>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</si>
  <si>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</si>
  <si>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</si>
  <si>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</si>
  <si>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</si>
  <si>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</si>
  <si>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</si>
  <si>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</si>
  <si>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</si>
  <si>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</si>
  <si>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</si>
  <si>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</si>
  <si>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</si>
  <si>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</si>
  <si>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</si>
  <si>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</si>
  <si>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</si>
  <si>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</si>
  <si>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</si>
  <si>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</si>
  <si>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</si>
  <si>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</si>
  <si>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</si>
  <si>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</si>
  <si>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</si>
  <si>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</si>
  <si>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</si>
  <si>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</si>
  <si>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</si>
  <si>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</si>
  <si>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</si>
  <si>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</si>
  <si>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</si>
  <si>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</si>
  <si>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</si>
  <si>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</si>
  <si>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</si>
  <si>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</si>
  <si>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</si>
  <si>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</si>
  <si>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</si>
  <si>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</si>
  <si>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</si>
  <si>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</si>
  <si>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</si>
  <si>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</si>
  <si>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</si>
  <si>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</si>
  <si>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</si>
  <si>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</si>
  <si>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</si>
  <si>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</si>
  <si>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</si>
  <si>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</si>
  <si>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</si>
  <si>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</si>
  <si>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</si>
  <si>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</si>
  <si>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</si>
  <si>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</si>
  <si>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</si>
  <si>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</si>
  <si>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</si>
  <si>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</si>
  <si>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</si>
  <si>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</si>
  <si>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</si>
  <si>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</si>
  <si>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</si>
  <si>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</si>
  <si>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</si>
  <si>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</si>
  <si>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</si>
  <si>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</si>
  <si>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</si>
  <si>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</si>
  <si>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</si>
  <si>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</si>
  <si>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</si>
  <si>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</si>
  <si>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</si>
  <si>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</si>
  <si>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</si>
  <si>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</si>
  <si>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</si>
  <si>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</si>
  <si>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</si>
  <si>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</si>
  <si>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</si>
  <si>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</si>
  <si>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</si>
  <si>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</si>
  <si>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</si>
  <si>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</si>
  <si>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</si>
  <si>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</si>
  <si>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</si>
  <si>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</si>
  <si>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</si>
  <si>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</si>
  <si>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</si>
  <si>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</si>
  <si>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</si>
  <si>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</si>
  <si>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</si>
  <si>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</si>
  <si>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</si>
  <si>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</si>
  <si>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</si>
  <si>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</si>
  <si>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</si>
  <si>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</si>
  <si>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</si>
  <si>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</si>
  <si>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</si>
  <si>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</si>
  <si>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</si>
  <si>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</si>
  <si>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</si>
  <si>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</si>
  <si>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</si>
  <si>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</si>
  <si>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</si>
  <si>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</si>
  <si>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</si>
  <si>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</si>
  <si>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</si>
  <si>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</si>
  <si>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</si>
  <si>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</si>
  <si>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</si>
  <si>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</si>
  <si>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</si>
  <si>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</si>
  <si>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</si>
  <si>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</si>
  <si>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</si>
  <si>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</si>
  <si>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</si>
  <si>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</si>
  <si>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</si>
  <si>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</si>
  <si>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</si>
  <si>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</si>
  <si>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</si>
  <si>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</si>
  <si>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</si>
  <si>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</si>
  <si>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</si>
  <si>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</si>
  <si>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</si>
  <si>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</si>
  <si>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</si>
  <si>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</si>
  <si>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</si>
  <si>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</si>
  <si>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</si>
  <si>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</si>
  <si>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</si>
  <si>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</si>
  <si>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</si>
  <si>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</si>
  <si>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</si>
  <si>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</si>
  <si>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</si>
  <si>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</si>
  <si>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</si>
  <si>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</si>
  <si>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</si>
  <si>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</si>
  <si>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</si>
  <si>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</si>
  <si>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</si>
  <si>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</si>
  <si>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</si>
  <si>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</si>
  <si>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</si>
  <si>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</si>
  <si>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</si>
  <si>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</si>
  <si>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</si>
  <si>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</si>
  <si>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</si>
  <si>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</si>
  <si>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</si>
  <si>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</si>
  <si>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</si>
  <si>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</si>
  <si>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</si>
  <si>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</si>
  <si>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</si>
  <si>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</si>
  <si>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</si>
  <si>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</si>
  <si>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</si>
  <si>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</si>
  <si>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</si>
  <si>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</si>
  <si>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</si>
  <si>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</si>
  <si>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</si>
  <si>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</si>
  <si>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</si>
  <si>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</si>
  <si>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</si>
  <si>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</si>
  <si>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</si>
  <si>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</si>
  <si>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</si>
  <si>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</si>
  <si>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</si>
  <si>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</si>
  <si>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</si>
  <si>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</si>
  <si>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</si>
  <si>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</si>
  <si>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</si>
  <si>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</si>
  <si>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</si>
  <si>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</si>
  <si>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</si>
  <si>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</si>
  <si>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</si>
  <si>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</si>
  <si>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</si>
  <si>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</si>
  <si>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</si>
  <si>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</si>
  <si>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</si>
  <si>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</si>
  <si>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</si>
  <si>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</si>
  <si>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</si>
  <si>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</si>
  <si>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</si>
  <si>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</si>
  <si>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</si>
  <si>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</si>
  <si>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</si>
  <si>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</si>
  <si>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</si>
  <si>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</si>
  <si>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</si>
  <si>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</si>
  <si>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</si>
  <si>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</si>
  <si>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</si>
  <si>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</si>
  <si>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</si>
  <si>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</si>
  <si>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</si>
  <si>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</si>
  <si>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</si>
  <si>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</si>
  <si>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</si>
  <si>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</si>
  <si>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</si>
  <si>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</si>
  <si>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</si>
  <si>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</si>
  <si>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</si>
  <si>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</si>
  <si>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</si>
  <si>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</si>
  <si>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</si>
  <si>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</si>
  <si>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</si>
  <si>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</si>
  <si>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</si>
  <si>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</si>
  <si>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</si>
  <si>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</si>
  <si>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</si>
  <si>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</si>
  <si>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</si>
  <si>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</si>
  <si>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</si>
  <si>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</si>
  <si>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</si>
  <si>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</si>
  <si>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</si>
  <si>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</si>
  <si>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</si>
  <si>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</si>
  <si>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</si>
  <si>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</si>
  <si>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</si>
  <si>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</si>
  <si>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</si>
  <si>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</si>
  <si>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</si>
  <si>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</si>
  <si>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</si>
  <si>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</si>
  <si>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</si>
  <si>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</si>
  <si>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</si>
  <si>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</si>
  <si>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</si>
  <si>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</si>
  <si>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</si>
  <si>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</si>
  <si>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</si>
  <si>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</si>
  <si>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</si>
  <si>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</si>
  <si>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</si>
  <si>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</si>
  <si>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</si>
  <si>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</si>
  <si>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</si>
  <si>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</si>
  <si>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</si>
  <si>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</si>
  <si>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</si>
  <si>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</si>
  <si>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</si>
  <si>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</si>
  <si>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</si>
  <si>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</si>
  <si>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</si>
  <si>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</si>
  <si>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</si>
  <si>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</si>
  <si>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</si>
  <si>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</si>
  <si>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</si>
  <si>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</si>
  <si>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</si>
  <si>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</si>
  <si>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</si>
  <si>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</si>
  <si>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</si>
  <si>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</si>
  <si>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</si>
  <si>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</si>
  <si>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</si>
  <si>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</si>
  <si>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</si>
  <si>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</si>
  <si>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</si>
  <si>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</si>
  <si>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</si>
  <si>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</si>
  <si>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</si>
  <si>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</si>
  <si>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</si>
  <si>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</si>
  <si>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</si>
  <si>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</si>
  <si>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</si>
  <si>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</si>
  <si>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</si>
  <si>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</si>
  <si>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</si>
  <si>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</si>
  <si>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</si>
  <si>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</si>
  <si>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</si>
  <si>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</si>
  <si>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</si>
  <si>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</si>
  <si>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</si>
  <si>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</si>
  <si>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</si>
  <si>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</si>
  <si>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</si>
  <si>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</si>
  <si>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</si>
  <si>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</si>
  <si>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</si>
  <si>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</si>
  <si>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</si>
  <si>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</si>
  <si>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</si>
  <si>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</si>
  <si>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</si>
  <si>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</si>
  <si>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</si>
  <si>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</si>
  <si>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</si>
  <si>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</si>
  <si>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</si>
  <si>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</si>
  <si>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</si>
  <si>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</si>
  <si>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</si>
  <si>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</si>
  <si>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</si>
  <si>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</si>
  <si>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</si>
  <si>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</si>
  <si>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</si>
  <si>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</si>
  <si>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</si>
  <si>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</si>
  <si>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</si>
  <si>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</si>
  <si>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</si>
  <si>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</si>
  <si>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</si>
  <si>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</si>
  <si>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</si>
  <si>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</si>
  <si>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</si>
  <si>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</si>
  <si>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</si>
  <si>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</si>
  <si>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</si>
  <si>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</si>
  <si>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</si>
  <si>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</si>
  <si>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</si>
  <si>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</si>
  <si>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</si>
  <si>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</si>
  <si>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</si>
  <si>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</si>
  <si>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</si>
  <si>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</si>
  <si>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</si>
  <si>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</si>
  <si>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</si>
  <si>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</si>
  <si>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</si>
  <si>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</si>
  <si>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</si>
  <si>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</si>
  <si>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</si>
  <si>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</si>
  <si>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</si>
  <si>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</si>
  <si>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</si>
  <si>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</si>
  <si>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</si>
  <si>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</si>
  <si>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</si>
  <si>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</si>
  <si>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</si>
  <si>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</si>
  <si>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</si>
  <si>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</si>
  <si>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</si>
  <si>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</si>
  <si>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</si>
  <si>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</si>
  <si>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</si>
  <si>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</si>
  <si>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</si>
  <si>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</si>
  <si>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</si>
  <si>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</si>
  <si>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</si>
  <si>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</si>
  <si>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</si>
  <si>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</si>
  <si>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</si>
  <si>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</si>
  <si>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</si>
  <si>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</si>
  <si>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</si>
  <si>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</si>
  <si>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</si>
  <si>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</si>
  <si>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</si>
  <si>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</si>
  <si>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</si>
  <si>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</si>
  <si>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</si>
  <si>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</si>
  <si>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</si>
  <si>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</si>
  <si>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</si>
  <si>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</si>
  <si>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</si>
  <si>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</si>
  <si>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</si>
  <si>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</si>
  <si>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</si>
  <si>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</si>
  <si>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</si>
  <si>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</si>
  <si>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</si>
  <si>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</si>
  <si>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</si>
  <si>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</si>
  <si>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</si>
  <si>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</si>
  <si>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</si>
  <si>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</si>
  <si>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</si>
  <si>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</si>
  <si>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</si>
  <si>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</si>
  <si>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</si>
  <si>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</si>
  <si>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</si>
  <si>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</si>
  <si>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</si>
  <si>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</si>
  <si>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</si>
  <si>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</si>
  <si>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</si>
  <si>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</si>
  <si>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</si>
  <si>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</si>
  <si>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</si>
  <si>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</si>
  <si>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</si>
  <si>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</si>
  <si>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</si>
  <si>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</si>
  <si>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</si>
  <si>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</si>
  <si>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</si>
  <si>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</si>
  <si>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</si>
  <si>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</si>
  <si>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</si>
  <si>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</si>
  <si>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</si>
  <si>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</si>
  <si>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</si>
  <si>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</si>
  <si>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</si>
  <si>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</si>
  <si>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</si>
  <si>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</si>
  <si>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</si>
  <si>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</si>
  <si>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</si>
  <si>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</si>
  <si>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</si>
  <si>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</si>
  <si>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</si>
  <si>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</si>
  <si>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</si>
  <si>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</si>
  <si>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</si>
  <si>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</si>
  <si>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</si>
  <si>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</si>
  <si>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</si>
  <si>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</si>
  <si>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</si>
  <si>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</si>
  <si>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</si>
  <si>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</si>
  <si>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</si>
  <si>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</si>
  <si>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</si>
  <si>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</si>
  <si>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</si>
  <si>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</si>
  <si>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</si>
  <si>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</si>
  <si>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</si>
  <si>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</si>
  <si>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</si>
  <si>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</si>
  <si>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</si>
  <si>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</si>
  <si>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</si>
  <si>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</si>
  <si>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</si>
  <si>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</si>
  <si>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</si>
  <si>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</si>
  <si>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</si>
  <si>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</si>
  <si>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</si>
  <si>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</si>
  <si>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</si>
  <si>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</si>
  <si>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</si>
  <si>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</si>
  <si>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</si>
  <si>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</si>
  <si>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</si>
  <si>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</si>
  <si>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</si>
  <si>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</si>
  <si>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</si>
  <si>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</si>
  <si>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</si>
  <si>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</si>
  <si>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</si>
  <si>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</si>
  <si>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</si>
  <si>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</si>
  <si>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</si>
  <si>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</si>
  <si>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</si>
  <si>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</si>
  <si>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</si>
  <si>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</si>
  <si>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</si>
  <si>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</si>
  <si>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</si>
  <si>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</si>
  <si>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</si>
  <si>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</si>
  <si>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</si>
  <si>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</si>
  <si>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</si>
  <si>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</si>
  <si>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</si>
  <si>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</si>
  <si>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</si>
  <si>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</si>
  <si>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</si>
  <si>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</si>
  <si>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</si>
  <si>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</si>
  <si>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</si>
  <si>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</si>
  <si>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</si>
  <si>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</si>
  <si>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</si>
  <si>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</si>
  <si>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</si>
  <si>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</si>
  <si>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</si>
  <si>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</si>
  <si>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</si>
  <si>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</si>
  <si>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</si>
  <si>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</si>
  <si>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</si>
  <si>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</si>
  <si>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</si>
  <si>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</si>
  <si>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</si>
  <si>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</si>
  <si>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</si>
  <si>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</si>
  <si>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</si>
  <si>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</si>
  <si>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</si>
  <si>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</si>
  <si>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</si>
  <si>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</si>
  <si>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</si>
  <si>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</si>
  <si>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</si>
  <si>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</si>
  <si>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</si>
  <si>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</si>
  <si>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</si>
  <si>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</si>
  <si>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</si>
  <si>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</si>
  <si>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</si>
  <si>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</si>
  <si>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</si>
  <si>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</si>
  <si>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</si>
  <si>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</si>
  <si>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</si>
  <si>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</si>
  <si>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</si>
  <si>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</si>
  <si>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</si>
  <si>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</si>
  <si>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</si>
  <si>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</si>
  <si>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</si>
  <si>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</si>
  <si>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</si>
  <si>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</si>
  <si>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</si>
  <si>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</si>
  <si>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</si>
  <si>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</si>
  <si>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</si>
  <si>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</si>
  <si>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</si>
  <si>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</si>
  <si>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</si>
  <si>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</si>
  <si>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</si>
  <si>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</si>
  <si>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</si>
  <si>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</si>
  <si>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</si>
  <si>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</si>
  <si>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</si>
  <si>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</si>
  <si>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</si>
  <si>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</si>
  <si>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</si>
  <si>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</si>
  <si>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</si>
  <si>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</si>
  <si>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</si>
  <si>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</si>
  <si>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</si>
  <si>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</si>
  <si>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</si>
  <si>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</si>
  <si>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</si>
  <si>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</si>
  <si>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</si>
  <si>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</si>
  <si>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</si>
  <si>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</si>
  <si>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</si>
  <si>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</si>
  <si>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</si>
  <si>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</si>
  <si>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</si>
  <si>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</si>
  <si>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</si>
  <si>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</si>
  <si>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</si>
  <si>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</si>
  <si>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</si>
  <si>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</si>
  <si>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</si>
  <si>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</si>
  <si>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</si>
  <si>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</si>
  <si>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</si>
  <si>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</si>
  <si>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</si>
  <si>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</si>
  <si>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</si>
  <si>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</si>
  <si>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</si>
  <si>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</si>
  <si>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</si>
  <si>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</si>
  <si>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</si>
  <si>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</si>
  <si>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</si>
  <si>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</si>
  <si>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</si>
  <si>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</si>
  <si>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</si>
  <si>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</si>
  <si>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</si>
  <si>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</si>
  <si>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</si>
  <si>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</si>
  <si>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</si>
  <si>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</si>
  <si>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</si>
  <si>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</si>
  <si>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</si>
  <si>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</si>
  <si>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</si>
  <si>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</si>
  <si>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</si>
  <si>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</si>
  <si>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</si>
  <si>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</si>
  <si>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</si>
  <si>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</si>
  <si>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</si>
  <si>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</si>
  <si>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</si>
  <si>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</si>
  <si>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</si>
  <si>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</si>
  <si>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</si>
  <si>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</si>
  <si>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</si>
  <si>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</si>
  <si>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</si>
  <si>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</si>
  <si>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</si>
  <si>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</si>
  <si>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</si>
  <si>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</si>
  <si>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</si>
  <si>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</si>
  <si>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</si>
  <si>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</si>
  <si>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</si>
  <si>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</si>
  <si>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</si>
  <si>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</si>
  <si>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</si>
  <si>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</si>
  <si>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</si>
  <si>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</si>
  <si>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</si>
  <si>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</si>
  <si>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</si>
  <si>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</si>
  <si>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</si>
  <si>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</si>
  <si>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</si>
  <si>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</si>
  <si>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</si>
  <si>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</si>
  <si>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</si>
  <si>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</si>
  <si>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</si>
  <si>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</si>
  <si>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</si>
  <si>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</si>
  <si>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</si>
  <si>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</si>
  <si>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</si>
  <si>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</si>
  <si>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</si>
  <si>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</si>
  <si>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</si>
  <si>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</si>
  <si>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</si>
  <si>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</si>
  <si>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</si>
  <si>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</si>
  <si>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</si>
  <si>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</si>
  <si>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</si>
  <si>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</si>
  <si>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</si>
  <si>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</si>
  <si>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</si>
  <si>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</si>
  <si>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</si>
  <si>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</si>
  <si>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</si>
  <si>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</si>
  <si>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</si>
  <si>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</si>
  <si>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</si>
  <si>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</si>
  <si>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</si>
  <si>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</si>
  <si>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</si>
  <si>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</si>
  <si>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</si>
  <si>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</si>
  <si>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</si>
  <si>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</si>
  <si>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</si>
  <si>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</si>
  <si>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</si>
  <si>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</si>
  <si>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</si>
  <si>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</si>
  <si>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</si>
  <si>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</si>
  <si>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</si>
  <si>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</si>
  <si>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</si>
  <si>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</si>
  <si>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</si>
  <si>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</si>
  <si>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</si>
  <si>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</si>
  <si>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</si>
  <si>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</si>
  <si>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</si>
  <si>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</si>
  <si>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</si>
  <si>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</si>
  <si>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</si>
  <si>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</si>
  <si>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</si>
  <si>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</si>
  <si>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</si>
  <si>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</si>
  <si>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</si>
  <si>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</si>
  <si>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</si>
  <si>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</si>
  <si>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</si>
  <si>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</si>
  <si>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</si>
  <si>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</si>
  <si>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</si>
  <si>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</si>
  <si>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</si>
  <si>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</si>
  <si>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</si>
  <si>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</si>
  <si>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</si>
  <si>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</si>
  <si>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</si>
  <si>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</si>
  <si>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</si>
  <si>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</si>
  <si>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</si>
  <si>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</si>
  <si>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</si>
  <si>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</si>
  <si>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</si>
  <si>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</si>
  <si>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</si>
  <si>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</si>
  <si>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</si>
  <si>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</si>
  <si>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</si>
  <si>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</si>
  <si>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</si>
  <si>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</si>
  <si>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</si>
  <si>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</si>
  <si>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</si>
  <si>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</si>
  <si>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</si>
  <si>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</si>
  <si>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</si>
  <si>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</si>
  <si>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</si>
  <si>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</si>
  <si>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</si>
  <si>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</si>
  <si>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</si>
  <si>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</si>
  <si>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</si>
  <si>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</si>
  <si>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</si>
  <si>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</si>
  <si>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</si>
  <si>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</si>
  <si>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</si>
  <si>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</si>
  <si>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</si>
  <si>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</si>
  <si>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</si>
  <si>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</si>
  <si>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</si>
  <si>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</si>
  <si>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</si>
  <si>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</si>
  <si>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</si>
  <si>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</si>
  <si>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</si>
  <si>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</si>
  <si>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</si>
  <si>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</si>
  <si>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</si>
  <si>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</si>
  <si>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</si>
  <si>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</si>
  <si>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</si>
  <si>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</si>
  <si>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</si>
  <si>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</si>
  <si>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</si>
  <si>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</si>
  <si>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</si>
  <si>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</si>
  <si>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</si>
  <si>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</si>
  <si>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</si>
  <si>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</si>
  <si>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</si>
  <si>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</si>
  <si>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</si>
  <si>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</si>
  <si>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</si>
  <si>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</si>
  <si>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</si>
  <si>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</si>
  <si>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</si>
  <si>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</si>
  <si>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</si>
  <si>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</si>
  <si>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</si>
  <si>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</si>
  <si>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</si>
  <si>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</si>
  <si>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</si>
  <si>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</si>
  <si>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</si>
  <si>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</si>
  <si>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</si>
  <si>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</si>
  <si>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</si>
  <si>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</si>
  <si>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</si>
  <si>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</si>
  <si>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</si>
  <si>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</si>
  <si>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</si>
  <si>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</si>
  <si>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</si>
  <si>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</si>
  <si>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</si>
  <si>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</si>
  <si>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</si>
  <si>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</si>
  <si>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</si>
  <si>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</si>
  <si>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</si>
  <si>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</si>
  <si>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</si>
  <si>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</si>
  <si>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</si>
  <si>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</si>
  <si>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</si>
  <si>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</si>
  <si>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</si>
  <si>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</si>
  <si>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</si>
  <si>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</si>
  <si>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</si>
  <si>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</si>
  <si>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</si>
  <si>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</si>
  <si>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</si>
  <si>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</si>
  <si>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</si>
  <si>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</si>
  <si>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</si>
  <si>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</si>
  <si>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</si>
  <si>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</si>
  <si>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</si>
  <si>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</si>
  <si>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</si>
  <si>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</si>
  <si>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</si>
  <si>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</si>
  <si>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</si>
  <si>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</si>
  <si>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</si>
  <si>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</si>
  <si>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</si>
  <si>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</si>
  <si>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</si>
  <si>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</si>
  <si>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</si>
  <si>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</si>
  <si>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</si>
  <si>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</si>
  <si>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</si>
  <si>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</si>
  <si>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</si>
  <si>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</si>
  <si>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</si>
  <si>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</si>
  <si>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</si>
  <si>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</si>
  <si>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</si>
  <si>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</si>
  <si>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</si>
  <si>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</si>
  <si>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</si>
  <si>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</si>
  <si>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</si>
  <si>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</si>
  <si>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</si>
  <si>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</si>
  <si>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</si>
  <si>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</si>
  <si>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</si>
  <si>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</si>
  <si>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</si>
  <si>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</si>
  <si>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</si>
  <si>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</si>
  <si>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</si>
  <si>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</si>
  <si>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</si>
  <si>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</si>
  <si>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</si>
  <si>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</si>
  <si>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</si>
  <si>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</si>
  <si>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</si>
  <si>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</si>
  <si>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</si>
  <si>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</si>
  <si>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</si>
  <si>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</si>
  <si>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</si>
  <si>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</si>
  <si>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</si>
  <si>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</si>
  <si>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</si>
  <si>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</si>
  <si>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</si>
  <si>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</si>
  <si>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</si>
  <si>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</si>
  <si>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</si>
  <si>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</si>
  <si>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</si>
  <si>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</si>
  <si>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</si>
  <si>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</si>
  <si>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</si>
  <si>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</si>
  <si>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</si>
  <si>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</si>
  <si>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</si>
  <si>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</si>
  <si>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</si>
  <si>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</si>
  <si>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</si>
  <si>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</si>
  <si>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</si>
  <si>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</si>
  <si>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</si>
  <si>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</si>
  <si>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</si>
  <si>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</si>
  <si>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</si>
  <si>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</si>
  <si>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</si>
  <si>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</si>
  <si>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</si>
  <si>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</si>
  <si>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</si>
  <si>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</si>
  <si>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</si>
  <si>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</si>
  <si>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</si>
  <si>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</si>
  <si>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</si>
  <si>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</si>
  <si>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</si>
  <si>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</si>
  <si>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</si>
  <si>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</si>
  <si>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</si>
  <si>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</si>
  <si>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</si>
  <si>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</si>
  <si>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</si>
  <si>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</si>
  <si>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</si>
  <si>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</si>
  <si>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</si>
  <si>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</si>
  <si>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</si>
  <si>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</si>
  <si>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</si>
  <si>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</si>
  <si>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</si>
  <si>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</si>
  <si>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</si>
  <si>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</si>
  <si>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</si>
  <si>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</si>
  <si>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</si>
  <si>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</si>
  <si>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</si>
  <si>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</si>
  <si>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</si>
  <si>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</si>
  <si>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</si>
  <si>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</si>
  <si>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</si>
  <si>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</si>
  <si>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</si>
  <si>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</si>
  <si>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</si>
  <si>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</si>
  <si>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</si>
  <si>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</si>
  <si>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</si>
  <si>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</si>
  <si>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</si>
  <si>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</si>
  <si>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</si>
  <si>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</si>
  <si>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</si>
  <si>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</si>
  <si>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</si>
  <si>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</si>
  <si>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</si>
  <si>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</si>
  <si>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</si>
  <si>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</si>
  <si>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</si>
  <si>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</si>
  <si>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</si>
  <si>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</si>
  <si>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</si>
  <si>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</si>
  <si>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</si>
  <si>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</si>
  <si>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</si>
  <si>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</si>
  <si>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</si>
  <si>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</si>
  <si>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</si>
  <si>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</si>
  <si>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</si>
  <si>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</si>
  <si>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</si>
  <si>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</si>
  <si>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</si>
  <si>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</si>
  <si>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</si>
  <si>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</si>
  <si>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</si>
  <si>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</si>
  <si>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</si>
  <si>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</si>
  <si>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</si>
  <si>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</si>
  <si>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</si>
  <si>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</si>
  <si>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</si>
  <si>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</si>
  <si>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</si>
  <si>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</si>
  <si>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</si>
  <si>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</si>
  <si>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</si>
  <si>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</si>
  <si>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</si>
  <si>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</si>
  <si>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</si>
  <si>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</si>
  <si>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</si>
  <si>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</si>
  <si>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</si>
  <si>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</si>
  <si>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</si>
  <si>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</si>
  <si>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</si>
  <si>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</si>
  <si>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</si>
  <si>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</si>
  <si>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</si>
  <si>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</si>
  <si>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</si>
  <si>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</si>
  <si>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</si>
  <si>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</si>
  <si>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</si>
  <si>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</si>
  <si>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</si>
  <si>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</si>
  <si>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</si>
  <si>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</si>
  <si>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</si>
  <si>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</si>
  <si>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</si>
  <si>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</si>
  <si>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</si>
  <si>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</si>
  <si>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</si>
  <si>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</si>
  <si>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</si>
  <si>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</si>
  <si>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</si>
  <si>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</si>
  <si>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</si>
  <si>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</si>
  <si>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</si>
  <si>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</si>
  <si>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</si>
  <si>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</si>
  <si>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</si>
  <si>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</si>
  <si>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</si>
  <si>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</si>
  <si>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</si>
  <si>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</si>
  <si>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</si>
  <si>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</si>
  <si>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</si>
  <si>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</si>
  <si>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</si>
  <si>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</si>
  <si>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</si>
  <si>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</si>
  <si>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</si>
  <si>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</si>
  <si>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</si>
  <si>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</si>
  <si>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</si>
  <si>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</si>
  <si>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</si>
  <si>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</si>
  <si>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</si>
  <si>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</si>
  <si>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</si>
  <si>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</si>
  <si>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</si>
  <si>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</si>
  <si>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</si>
  <si>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</si>
  <si>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</si>
  <si>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</si>
  <si>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</si>
  <si>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</si>
  <si>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</si>
  <si>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</si>
  <si>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</si>
  <si>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</si>
  <si>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</si>
  <si>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</si>
  <si>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</si>
  <si>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</si>
  <si>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</si>
  <si>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</si>
  <si>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</si>
  <si>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</si>
  <si>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</si>
  <si>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</si>
  <si>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</si>
  <si>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</si>
  <si>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</si>
  <si>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</si>
  <si>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</si>
  <si>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</si>
  <si>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</si>
  <si>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</si>
  <si>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</si>
  <si>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</si>
  <si>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</si>
  <si>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</si>
  <si>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</si>
  <si>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</si>
  <si>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</si>
  <si>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</si>
  <si>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</si>
  <si>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</si>
  <si>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</si>
  <si>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</si>
  <si>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</si>
  <si>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</si>
  <si>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</si>
  <si>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</si>
  <si>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</si>
  <si>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</si>
  <si>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</si>
  <si>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</si>
  <si>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</si>
  <si>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</si>
  <si>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</si>
  <si>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</si>
  <si>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</si>
  <si>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</si>
  <si>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</si>
  <si>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</si>
  <si>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</si>
  <si>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</si>
  <si>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</si>
  <si>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</si>
  <si>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</si>
  <si>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</si>
  <si>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</si>
  <si>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</si>
  <si>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</si>
  <si>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</si>
  <si>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</si>
  <si>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</si>
  <si>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</si>
  <si>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</si>
  <si>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</si>
  <si>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</si>
  <si>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</si>
  <si>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</si>
  <si>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</si>
  <si>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</si>
  <si>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</si>
  <si>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</si>
  <si>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</si>
  <si>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</si>
  <si>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</si>
  <si>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</si>
  <si>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</si>
  <si>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</si>
  <si>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</si>
  <si>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</si>
  <si>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</si>
  <si>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</si>
  <si>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</si>
  <si>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</si>
  <si>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</si>
  <si>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</si>
  <si>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</si>
  <si>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</si>
  <si>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</si>
  <si>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</si>
  <si>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</si>
  <si>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</si>
  <si>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</si>
  <si>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</si>
  <si>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</si>
  <si>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</si>
  <si>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</si>
  <si>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</si>
  <si>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</si>
  <si>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</si>
  <si>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</si>
  <si>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</si>
  <si>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</si>
  <si>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</si>
  <si>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</si>
  <si>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</si>
  <si>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</si>
  <si>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</si>
  <si>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</si>
  <si>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</si>
  <si>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</si>
  <si>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</si>
  <si>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</si>
  <si>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</si>
  <si>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</si>
  <si>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</si>
  <si>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</si>
  <si>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</si>
  <si>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</si>
  <si>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</si>
  <si>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</si>
  <si>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</si>
  <si>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</si>
  <si>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</si>
  <si>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</si>
  <si>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</si>
  <si>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</si>
  <si>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</si>
  <si>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</si>
  <si>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</si>
  <si>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</si>
  <si>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</si>
  <si>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</si>
  <si>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</si>
  <si>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</si>
  <si>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</si>
  <si>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</si>
  <si>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</si>
  <si>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</si>
  <si>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</si>
  <si>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</si>
  <si>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</si>
  <si>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</si>
  <si>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</si>
  <si>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</si>
  <si>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</si>
  <si>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</si>
  <si>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</si>
  <si>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</si>
  <si>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</si>
  <si>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</si>
  <si>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</si>
  <si>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</si>
  <si>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</si>
  <si>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</si>
  <si>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</si>
  <si>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</si>
  <si>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</si>
  <si>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</si>
  <si>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</si>
  <si>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</si>
  <si>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</si>
  <si>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</si>
  <si>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</si>
  <si>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</si>
  <si>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</si>
  <si>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</si>
  <si>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</si>
  <si>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</si>
  <si>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</si>
  <si>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</si>
  <si>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</si>
  <si>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</si>
  <si>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</si>
  <si>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</si>
  <si>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</si>
  <si>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</si>
  <si>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</si>
  <si>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</si>
  <si>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</si>
  <si>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</si>
  <si>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</si>
  <si>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</si>
  <si>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</si>
  <si>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</si>
  <si>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</si>
  <si>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</si>
  <si>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</si>
  <si>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</si>
  <si>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</si>
  <si>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</si>
  <si>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</si>
  <si>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</si>
  <si>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</si>
  <si>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</si>
  <si>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</si>
  <si>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</si>
  <si>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</si>
  <si>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</si>
  <si>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</si>
  <si>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</si>
  <si>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</si>
  <si>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</si>
  <si>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</si>
  <si>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</si>
  <si>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</si>
  <si>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</si>
  <si>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</si>
  <si>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</si>
  <si>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</si>
  <si>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</si>
  <si>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</si>
  <si>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</si>
  <si>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</si>
  <si>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</si>
  <si>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</si>
  <si>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</si>
  <si>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</si>
  <si>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</si>
  <si>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</si>
  <si>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</si>
  <si>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</si>
  <si>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</si>
  <si>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</si>
  <si>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</si>
  <si>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</si>
  <si>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</si>
  <si>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</si>
  <si>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</si>
  <si>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</si>
  <si>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</si>
  <si>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</si>
  <si>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</si>
  <si>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</si>
  <si>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</si>
  <si>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</si>
  <si>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</si>
  <si>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</si>
  <si>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</si>
  <si>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</si>
  <si>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</si>
  <si>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</si>
  <si>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</si>
  <si>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</si>
  <si>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</si>
  <si>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</si>
  <si>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</si>
  <si>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</si>
  <si>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</si>
  <si>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</si>
  <si>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</si>
  <si>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</si>
  <si>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</si>
  <si>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</si>
  <si>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</si>
  <si>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</si>
  <si>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</si>
  <si>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</si>
  <si>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</si>
  <si>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</si>
  <si>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</si>
  <si>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</si>
  <si>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</si>
  <si>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</si>
  <si>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</si>
  <si>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</si>
  <si>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</si>
  <si>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</si>
  <si>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</si>
  <si>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</si>
  <si>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</si>
  <si>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</si>
  <si>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</si>
  <si>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</si>
  <si>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</si>
  <si>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</si>
  <si>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</si>
  <si>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</si>
  <si>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</si>
  <si>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</si>
  <si>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</si>
  <si>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</si>
  <si>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</si>
  <si>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</si>
  <si>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</si>
  <si>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</si>
  <si>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</si>
  <si>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</si>
  <si>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</si>
  <si>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</si>
  <si>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</si>
  <si>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</si>
  <si>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</si>
  <si>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</si>
  <si>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</si>
  <si>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</si>
  <si>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</si>
  <si>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</si>
  <si>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</si>
  <si>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</si>
  <si>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</si>
  <si>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</si>
  <si>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</si>
  <si>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</si>
  <si>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</si>
  <si>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</si>
  <si>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</si>
  <si>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</si>
  <si>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</si>
  <si>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</si>
  <si>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</si>
  <si>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</si>
  <si>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</si>
  <si>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</si>
  <si>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</si>
  <si>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</si>
  <si>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</si>
  <si>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</si>
  <si>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</si>
  <si>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</si>
  <si>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</si>
  <si>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</si>
  <si>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</si>
  <si>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</si>
  <si>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</si>
  <si>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</si>
  <si>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</si>
  <si>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</si>
  <si>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</si>
  <si>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</si>
  <si>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</si>
  <si>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</si>
  <si>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</si>
  <si>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</si>
  <si>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</si>
  <si>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</si>
  <si>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</si>
  <si>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</si>
  <si>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</si>
  <si>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</si>
  <si>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</si>
  <si>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</si>
  <si>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</si>
  <si>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</si>
  <si>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</si>
  <si>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</si>
  <si>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</si>
  <si>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</si>
  <si>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</si>
  <si>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</si>
  <si>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</si>
  <si>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</si>
  <si>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</si>
  <si>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</si>
  <si>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</si>
  <si>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</si>
  <si>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</si>
  <si>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</si>
  <si>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</si>
  <si>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</si>
  <si>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</si>
  <si>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</si>
  <si>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</si>
  <si>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</si>
  <si>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</si>
  <si>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</si>
  <si>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</si>
  <si>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</si>
  <si>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</si>
  <si>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</si>
  <si>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</si>
  <si>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</si>
  <si>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</si>
  <si>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</si>
  <si>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</si>
  <si>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</si>
  <si>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</si>
  <si>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</si>
  <si>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</si>
  <si>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</si>
  <si>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</si>
  <si>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</si>
  <si>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</si>
  <si>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</si>
  <si>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</si>
  <si>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</si>
  <si>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</si>
  <si>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</si>
  <si>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</si>
  <si>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</si>
  <si>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</si>
  <si>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</si>
  <si>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</si>
  <si>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</si>
  <si>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</si>
  <si>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</si>
  <si>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</si>
  <si>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</si>
  <si>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</si>
  <si>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</si>
  <si>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</si>
  <si>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</si>
  <si>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</si>
  <si>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</si>
  <si>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</si>
  <si>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</si>
  <si>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</si>
  <si>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</si>
  <si>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</si>
  <si>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</si>
  <si>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</si>
  <si>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</si>
  <si>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</si>
  <si>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</si>
  <si>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</si>
  <si>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</si>
  <si>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</si>
  <si>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</si>
  <si>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</si>
  <si>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</si>
  <si>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</si>
  <si>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</si>
  <si>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</si>
  <si>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</si>
  <si>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</si>
  <si>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</si>
  <si>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</si>
  <si>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</si>
  <si>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</si>
  <si>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</si>
  <si>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</si>
  <si>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</si>
  <si>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</si>
  <si>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</si>
  <si>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</si>
  <si>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</si>
  <si>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</si>
  <si>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</si>
  <si>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</si>
  <si>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</si>
  <si>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</si>
  <si>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</si>
  <si>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</si>
  <si>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</si>
  <si>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</si>
  <si>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</si>
  <si>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</si>
  <si>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</si>
  <si>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</si>
  <si>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</si>
  <si>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</si>
  <si>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</si>
  <si>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</si>
  <si>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</si>
  <si>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</si>
  <si>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</si>
  <si>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</si>
  <si>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</si>
  <si>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</si>
  <si>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</si>
  <si>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</si>
  <si>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</si>
  <si>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</si>
  <si>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</si>
  <si>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</si>
  <si>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</si>
  <si>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</si>
  <si>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</si>
  <si>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</si>
  <si>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</si>
  <si>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</si>
  <si>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</si>
  <si>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</si>
  <si>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</si>
  <si>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</si>
  <si>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</si>
  <si>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</si>
  <si>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</si>
  <si>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</si>
  <si>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</si>
  <si>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</si>
  <si>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</si>
  <si>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</si>
  <si>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</si>
  <si>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</si>
  <si>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</si>
  <si>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</si>
  <si>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</si>
  <si>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</si>
  <si>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</si>
  <si>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</si>
  <si>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</si>
  <si>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</si>
  <si>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</si>
  <si>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</si>
  <si>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</si>
  <si>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</si>
  <si>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</si>
  <si>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</si>
  <si>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</si>
  <si>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</si>
  <si>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</si>
  <si>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</si>
  <si>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</si>
  <si>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</si>
  <si>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</si>
  <si>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</si>
  <si>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</si>
  <si>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</si>
  <si>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</si>
  <si>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</si>
  <si>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</si>
  <si>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</si>
  <si>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</si>
  <si>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</si>
  <si>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</si>
  <si>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</si>
  <si>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</si>
  <si>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</si>
  <si>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</si>
  <si>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</si>
  <si>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</si>
  <si>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</si>
  <si>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</si>
  <si>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</si>
  <si>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</si>
  <si>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</si>
  <si>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</si>
  <si>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</si>
  <si>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</si>
  <si>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</si>
  <si>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</si>
  <si>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</si>
  <si>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</si>
  <si>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</si>
  <si>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</si>
  <si>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</si>
  <si>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</si>
  <si>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</si>
  <si>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</si>
  <si>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</si>
  <si>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</si>
  <si>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</si>
  <si>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</si>
  <si>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</si>
  <si>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</si>
  <si>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</si>
  <si>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</si>
  <si>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</si>
  <si>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</si>
  <si>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</si>
  <si>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</si>
  <si>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</si>
  <si>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</si>
  <si>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</si>
  <si>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</si>
  <si>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</si>
  <si>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</si>
  <si>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</si>
  <si>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</si>
  <si>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</si>
  <si>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</si>
  <si>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</si>
  <si>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</si>
  <si>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</si>
  <si>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</si>
  <si>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</si>
  <si>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</si>
  <si>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</si>
  <si>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</si>
  <si>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</si>
  <si>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</si>
  <si>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</si>
  <si>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</si>
  <si>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</si>
  <si>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</si>
  <si>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</si>
  <si>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</si>
  <si>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</si>
  <si>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</si>
  <si>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</si>
  <si>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</si>
  <si>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</si>
  <si>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</si>
  <si>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</si>
  <si>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</si>
  <si>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</si>
  <si>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</si>
  <si>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</si>
  <si>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</si>
  <si>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</si>
  <si>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</si>
  <si>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</si>
  <si>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</si>
  <si>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</si>
  <si>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</si>
  <si>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</si>
  <si>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</si>
  <si>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</si>
  <si>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</si>
  <si>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</si>
  <si>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</si>
  <si>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</si>
  <si>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</si>
  <si>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</si>
  <si>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</si>
  <si>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</si>
  <si>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</si>
  <si>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</si>
  <si>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</si>
  <si>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</si>
  <si>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</si>
  <si>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</si>
  <si>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</si>
  <si>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</si>
  <si>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</si>
  <si>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</si>
  <si>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</si>
  <si>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</si>
  <si>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</si>
  <si>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</si>
  <si>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</si>
  <si>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</si>
  <si>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</si>
  <si>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</si>
  <si>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</si>
  <si>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</si>
  <si>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</si>
  <si>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</si>
  <si>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</si>
  <si>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</si>
  <si>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</si>
  <si>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</si>
  <si>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</si>
  <si>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</si>
  <si>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</si>
  <si>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</si>
  <si>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</si>
  <si>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</si>
  <si>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</si>
  <si>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</si>
  <si>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</si>
  <si>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</si>
  <si>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</si>
  <si>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</si>
  <si>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</si>
  <si>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</si>
  <si>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</si>
  <si>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</si>
  <si>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</si>
  <si>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</si>
  <si>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</si>
  <si>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</si>
  <si>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</si>
  <si>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</si>
  <si>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</si>
  <si>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</si>
  <si>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</si>
  <si>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</si>
  <si>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</si>
  <si>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</si>
  <si>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</si>
  <si>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</si>
  <si>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</si>
  <si>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</si>
  <si>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</si>
  <si>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</si>
  <si>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</si>
  <si>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</si>
  <si>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</si>
  <si>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</si>
  <si>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</si>
  <si>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</si>
  <si>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</si>
  <si>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</si>
  <si>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</si>
  <si>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</si>
  <si>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</si>
  <si>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</si>
  <si>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</si>
  <si>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</si>
  <si>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</si>
  <si>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</si>
  <si>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</si>
  <si>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</si>
  <si>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</si>
  <si>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</si>
  <si>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</si>
  <si>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</si>
  <si>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</si>
  <si>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</si>
  <si>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</si>
  <si>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</si>
  <si>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</si>
  <si>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</si>
  <si>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</si>
  <si>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</si>
  <si>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</si>
  <si>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</si>
  <si>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</si>
  <si>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</si>
  <si>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</si>
  <si>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</si>
  <si>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</si>
  <si>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</si>
  <si>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</si>
  <si>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</si>
  <si>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</si>
  <si>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</si>
  <si>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</si>
  <si>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</si>
  <si>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</si>
  <si>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</si>
  <si>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</si>
  <si>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</si>
  <si>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</si>
  <si>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</si>
  <si>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</si>
  <si>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</si>
  <si>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</si>
  <si>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</si>
  <si>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</si>
  <si>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</si>
  <si>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</si>
  <si>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</si>
  <si>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</si>
  <si>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</si>
  <si>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</si>
  <si>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</si>
  <si>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</si>
  <si>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</si>
  <si>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</si>
  <si>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</si>
  <si>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</si>
  <si>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</si>
  <si>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</si>
  <si>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</si>
  <si>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</si>
  <si>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</si>
  <si>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</si>
  <si>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</si>
  <si>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</si>
  <si>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</si>
  <si>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</si>
  <si>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</si>
  <si>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</si>
  <si>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</si>
  <si>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</si>
  <si>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</si>
  <si>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</si>
  <si>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</si>
  <si>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</si>
  <si>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</si>
  <si>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</si>
  <si>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</si>
  <si>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</si>
  <si>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</si>
  <si>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</si>
  <si>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</si>
  <si>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</si>
  <si>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</si>
  <si>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</si>
  <si>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</si>
  <si>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</si>
  <si>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</si>
  <si>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</si>
  <si>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</si>
  <si>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</si>
  <si>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</si>
  <si>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</si>
  <si>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</si>
  <si>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</si>
  <si>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</si>
  <si>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</si>
  <si>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</si>
  <si>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</si>
  <si>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</si>
  <si>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</si>
  <si>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</si>
  <si>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</si>
  <si>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</si>
  <si>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</si>
  <si>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</si>
  <si>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</si>
  <si>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</si>
  <si>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</si>
  <si>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</si>
  <si>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</si>
  <si>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</si>
  <si>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</si>
  <si>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</si>
  <si>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</si>
  <si>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</si>
  <si>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</si>
  <si>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</si>
  <si>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</si>
  <si>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</si>
  <si>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</si>
  <si>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</si>
  <si>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</si>
  <si>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</si>
  <si>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</si>
  <si>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</si>
  <si>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</si>
  <si>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</si>
  <si>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</si>
  <si>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</si>
  <si>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</si>
  <si>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</si>
  <si>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</si>
  <si>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</si>
  <si>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</si>
  <si>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</si>
  <si>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</si>
  <si>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</si>
  <si>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</si>
  <si>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</si>
  <si>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</si>
  <si>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</si>
  <si>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</si>
  <si>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</si>
  <si>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</si>
  <si>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</si>
  <si>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</si>
  <si>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</si>
  <si>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</si>
  <si>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</si>
  <si>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</si>
  <si>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</si>
  <si>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</si>
  <si>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</si>
  <si>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</si>
  <si>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</si>
  <si>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</si>
  <si>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</si>
  <si>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</si>
  <si>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</si>
  <si>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</si>
  <si>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</si>
  <si>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</si>
  <si>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</si>
  <si>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</si>
  <si>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</si>
  <si>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</si>
  <si>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</si>
  <si>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</si>
  <si>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</si>
  <si>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</si>
  <si>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</si>
  <si>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</si>
  <si>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</si>
  <si>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</si>
  <si>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</si>
  <si>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</si>
  <si>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</si>
  <si>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</si>
  <si>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</si>
  <si>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</si>
  <si>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</si>
  <si>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</si>
  <si>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</si>
  <si>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</si>
  <si>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</si>
  <si>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</si>
  <si>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</si>
  <si>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</si>
  <si>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</si>
  <si>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</si>
  <si>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</si>
  <si>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</si>
  <si>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</si>
  <si>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</si>
  <si>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</si>
  <si>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</si>
  <si>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</si>
  <si>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</si>
  <si>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</si>
  <si>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</si>
  <si>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</si>
  <si>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</si>
  <si>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</si>
  <si>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</si>
  <si>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</si>
  <si>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</si>
  <si>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</si>
  <si>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</si>
  <si>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</si>
  <si>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</si>
  <si>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</si>
  <si>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</si>
  <si>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</si>
  <si>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</si>
  <si>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</si>
  <si>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</si>
  <si>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</si>
  <si>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</si>
  <si>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</si>
  <si>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</si>
  <si>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</si>
  <si>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</si>
  <si>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</si>
  <si>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</si>
  <si>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</si>
  <si>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</si>
  <si>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</si>
  <si>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</si>
  <si>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</si>
  <si>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</si>
  <si>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</si>
  <si>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</si>
  <si>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</si>
  <si>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</si>
  <si>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</si>
  <si>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</si>
  <si>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</si>
  <si>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</si>
  <si>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</si>
  <si>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</si>
  <si>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</si>
  <si>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</si>
  <si>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</si>
  <si>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</si>
  <si>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</si>
  <si>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</si>
  <si>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</si>
  <si>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</si>
  <si>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</si>
  <si>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</si>
  <si>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</si>
  <si>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</si>
  <si>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</si>
  <si>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</si>
  <si>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</si>
  <si>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</si>
  <si>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</si>
  <si>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</si>
  <si>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</si>
  <si>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</si>
  <si>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</si>
  <si>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</si>
  <si>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</si>
  <si>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</si>
  <si>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</si>
  <si>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</si>
  <si>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</si>
  <si>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</si>
  <si>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</si>
  <si>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</si>
  <si>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</si>
  <si>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</si>
  <si>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</si>
  <si>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</si>
  <si>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</si>
  <si>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</si>
  <si>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</si>
  <si>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</si>
  <si>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</si>
  <si>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</si>
  <si>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</si>
  <si>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</si>
  <si>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</si>
  <si>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</si>
  <si>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</si>
  <si>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</si>
  <si>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</si>
  <si>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</si>
  <si>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</si>
  <si>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</si>
  <si>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</si>
  <si>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</si>
  <si>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</si>
  <si>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</si>
  <si>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</si>
  <si>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</si>
  <si>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</si>
  <si>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</si>
  <si>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</si>
  <si>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</si>
  <si>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</si>
  <si>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</si>
  <si>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</si>
  <si>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</si>
  <si>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</si>
  <si>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</si>
  <si>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</si>
  <si>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</si>
  <si>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</si>
  <si>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</si>
  <si>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</si>
  <si>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</si>
  <si>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</si>
  <si>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</si>
  <si>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</si>
  <si>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</si>
  <si>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</si>
  <si>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</si>
  <si>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</si>
  <si>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</si>
  <si>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</si>
  <si>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</si>
  <si>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</si>
  <si>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</si>
  <si>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</si>
  <si>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</si>
  <si>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</si>
  <si>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</si>
  <si>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</si>
  <si>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</si>
  <si>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</si>
  <si>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</si>
  <si>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</si>
  <si>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</si>
  <si>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</si>
  <si>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</si>
  <si>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</si>
  <si>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</si>
  <si>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</si>
  <si>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</si>
  <si>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</si>
  <si>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</si>
  <si>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</si>
  <si>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</si>
  <si>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</si>
  <si>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</si>
  <si>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</si>
  <si>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</si>
  <si>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</si>
  <si>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</si>
  <si>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</si>
  <si>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</si>
  <si>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</si>
  <si>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</si>
  <si>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</si>
  <si>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</si>
  <si>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</si>
  <si>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</si>
  <si>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</si>
  <si>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</si>
  <si>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</si>
  <si>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</si>
  <si>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</si>
  <si>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</si>
  <si>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</si>
  <si>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</si>
  <si>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</si>
  <si>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</si>
  <si>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</si>
  <si>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</si>
  <si>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</si>
  <si>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</si>
  <si>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</si>
  <si>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</si>
  <si>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</si>
  <si>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</si>
  <si>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</si>
  <si>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</si>
  <si>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</si>
  <si>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</si>
  <si>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</si>
  <si>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</si>
  <si>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</si>
  <si>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</si>
  <si>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</si>
  <si>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</si>
  <si>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</si>
  <si>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</si>
  <si>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</si>
  <si>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</si>
  <si>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</si>
  <si>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</si>
  <si>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</si>
  <si>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</si>
  <si>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</si>
  <si>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</si>
  <si>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</si>
  <si>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</si>
  <si>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</si>
  <si>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</si>
  <si>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</si>
  <si>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</si>
  <si>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</si>
  <si>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</si>
  <si>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</si>
  <si>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</si>
  <si>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</si>
  <si>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</si>
  <si>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</si>
  <si>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</si>
  <si>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</si>
  <si>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</si>
  <si>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</si>
  <si>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</si>
  <si>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</si>
  <si>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</si>
  <si>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</si>
  <si>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</si>
  <si>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</si>
  <si>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</si>
  <si>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</si>
  <si>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</si>
  <si>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</si>
  <si>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</si>
  <si>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</si>
  <si>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</si>
  <si>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</si>
  <si>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</si>
  <si>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</si>
  <si>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</si>
  <si>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</si>
  <si>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</si>
  <si>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</si>
  <si>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</si>
  <si>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</si>
  <si>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</si>
  <si>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</si>
  <si>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</si>
  <si>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</si>
  <si>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</si>
  <si>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</si>
  <si>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</si>
  <si>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</si>
  <si>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</si>
  <si>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</si>
  <si>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</si>
  <si>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</si>
  <si>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</si>
  <si>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</si>
  <si>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</si>
  <si>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</si>
  <si>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</si>
  <si>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</si>
  <si>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</si>
  <si>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</si>
  <si>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</si>
  <si>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</si>
  <si>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</si>
  <si>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</si>
  <si>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</si>
  <si>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</si>
  <si>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</si>
  <si>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</si>
  <si>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</si>
  <si>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</si>
  <si>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</si>
  <si>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</si>
  <si>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</si>
  <si>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</si>
  <si>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</si>
  <si>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</si>
  <si>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</si>
  <si>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</si>
  <si>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</si>
  <si>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</si>
  <si>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</si>
  <si>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</si>
  <si>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</si>
  <si>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</si>
  <si>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</si>
  <si>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</si>
  <si>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</si>
  <si>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</si>
  <si>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</si>
  <si>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</si>
  <si>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</si>
  <si>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</si>
  <si>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</si>
  <si>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</si>
  <si>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</si>
  <si>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</si>
  <si>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</si>
  <si>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</si>
  <si>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</si>
  <si>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</si>
  <si>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</si>
  <si>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</si>
  <si>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</si>
  <si>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</si>
  <si>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</si>
  <si>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</si>
  <si>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</si>
  <si>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</si>
  <si>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</si>
  <si>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</si>
  <si>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</si>
  <si>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</si>
  <si>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</si>
  <si>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</si>
  <si>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</si>
  <si>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</si>
  <si>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</si>
  <si>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</si>
  <si>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</si>
  <si>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</si>
  <si>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</si>
  <si>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</si>
  <si>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</si>
  <si>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</si>
  <si>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</si>
  <si>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</si>
  <si>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</si>
  <si>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</si>
  <si>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</si>
  <si>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</si>
  <si>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</si>
  <si>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</si>
  <si>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</si>
  <si>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</si>
  <si>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</si>
  <si>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</si>
  <si>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</si>
  <si>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</si>
  <si>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</si>
  <si>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</si>
  <si>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</si>
  <si>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</si>
  <si>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</si>
  <si>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</si>
  <si>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</si>
  <si>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</si>
  <si>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</si>
  <si>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</si>
  <si>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</si>
  <si>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</si>
  <si>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</si>
  <si>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</si>
  <si>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</si>
  <si>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</si>
  <si>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</si>
  <si>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</si>
  <si>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</si>
  <si>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</si>
  <si>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</si>
  <si>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</si>
  <si>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</si>
  <si>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</si>
  <si>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</si>
  <si>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</si>
  <si>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</si>
  <si>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</si>
  <si>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</si>
  <si>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</si>
  <si>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</si>
  <si>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</si>
  <si>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</si>
  <si>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</si>
  <si>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</si>
  <si>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</si>
  <si>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</si>
  <si>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</si>
  <si>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</si>
  <si>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</si>
  <si>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</si>
  <si>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</si>
  <si>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</si>
  <si>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</si>
  <si>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</si>
  <si>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</si>
  <si>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</si>
  <si>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</si>
  <si>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</si>
  <si>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</si>
  <si>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</si>
  <si>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</si>
  <si>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</si>
  <si>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</si>
  <si>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</si>
  <si>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</si>
  <si>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</si>
  <si>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</si>
  <si>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</si>
  <si>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</si>
  <si>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</si>
  <si>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</si>
  <si>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</si>
  <si>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</si>
  <si>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</si>
  <si>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</si>
  <si>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</si>
  <si>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</si>
  <si>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</si>
  <si>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</si>
  <si>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</si>
  <si>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</si>
  <si>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</si>
  <si>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</si>
  <si>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</si>
  <si>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</si>
  <si>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</si>
  <si>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</si>
  <si>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</si>
  <si>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</si>
  <si>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</si>
  <si>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</si>
  <si>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</si>
  <si>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</si>
  <si>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</si>
  <si>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</si>
  <si>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</si>
  <si>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</si>
  <si>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</si>
  <si>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</si>
  <si>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</si>
  <si>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</si>
  <si>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</si>
  <si>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</si>
  <si>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</si>
  <si>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</si>
  <si>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</si>
  <si>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</si>
  <si>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</si>
  <si>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</si>
  <si>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</si>
  <si>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</si>
  <si>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</si>
  <si>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</si>
  <si>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</si>
  <si>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</si>
  <si>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</si>
  <si>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</si>
  <si>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</si>
  <si>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</si>
  <si>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</si>
  <si>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</si>
  <si>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</si>
  <si>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</si>
  <si>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</si>
  <si>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</si>
  <si>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</si>
  <si>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</si>
  <si>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</si>
  <si>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</si>
  <si>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</si>
  <si>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</si>
  <si>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</si>
  <si>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</si>
  <si>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</si>
  <si>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</si>
  <si>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</si>
  <si>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</si>
  <si>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</si>
  <si>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</si>
  <si>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</si>
  <si>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</si>
  <si>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</si>
  <si>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</si>
  <si>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</si>
  <si>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</si>
  <si>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</si>
  <si>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</si>
  <si>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</si>
  <si>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</si>
  <si>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</si>
  <si>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</si>
  <si>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</si>
  <si>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</si>
  <si>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</si>
  <si>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</si>
  <si>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</si>
  <si>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</si>
  <si>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</si>
  <si>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</si>
  <si>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</si>
  <si>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</si>
  <si>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</si>
  <si>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</si>
  <si>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</si>
  <si>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</si>
  <si>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</si>
  <si>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</si>
  <si>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</si>
  <si>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</si>
  <si>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</si>
  <si>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</si>
  <si>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</si>
  <si>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</si>
  <si>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</si>
  <si>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</si>
  <si>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</si>
  <si>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</si>
  <si>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</si>
  <si>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</si>
  <si>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</si>
  <si>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</si>
  <si>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</si>
  <si>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</si>
  <si>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</si>
  <si>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</si>
  <si>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</si>
  <si>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</si>
  <si>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</si>
  <si>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</si>
  <si>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</si>
  <si>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</si>
  <si>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</si>
  <si>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</si>
  <si>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</si>
  <si>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</si>
  <si>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</si>
  <si>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</si>
  <si>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</si>
  <si>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</si>
  <si>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</si>
  <si>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</si>
  <si>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</si>
  <si>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</si>
  <si>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</si>
  <si>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</si>
  <si>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</si>
  <si>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</si>
  <si>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</si>
  <si>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</si>
  <si>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</si>
  <si>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</si>
  <si>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</si>
  <si>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</si>
  <si>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</si>
  <si>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</si>
  <si>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</si>
  <si>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</si>
  <si>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</si>
  <si>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</si>
  <si>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</si>
  <si>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</si>
  <si>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</si>
  <si>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</si>
  <si>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</si>
  <si>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</si>
  <si>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</si>
  <si>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</si>
  <si>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</si>
  <si>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</si>
  <si>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</si>
  <si>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</si>
  <si>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</si>
  <si>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</si>
  <si>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</si>
  <si>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</si>
  <si>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</si>
  <si>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</si>
  <si>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</si>
  <si>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</si>
  <si>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</si>
  <si>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</si>
  <si>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</si>
  <si>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</si>
  <si>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</si>
  <si>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</si>
  <si>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</si>
  <si>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</si>
  <si>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</si>
  <si>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</si>
  <si>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</si>
  <si>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</si>
  <si>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</si>
  <si>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</si>
  <si>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</si>
  <si>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</si>
  <si>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</si>
  <si>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</si>
  <si>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</si>
  <si>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</si>
  <si>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</si>
  <si>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</si>
  <si>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</si>
  <si>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</si>
  <si>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</si>
  <si>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</si>
  <si>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</si>
  <si>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</si>
  <si>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</si>
  <si>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</si>
  <si>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</si>
  <si>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</si>
  <si>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</si>
  <si>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</si>
  <si>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</si>
  <si>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</si>
  <si>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</si>
  <si>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</si>
  <si>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</si>
  <si>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</si>
  <si>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</si>
  <si>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</si>
  <si>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</si>
  <si>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</si>
  <si>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</si>
  <si>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</si>
  <si>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</si>
  <si>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</si>
  <si>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</si>
  <si>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</si>
  <si>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</si>
  <si>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</si>
  <si>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</si>
  <si>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</si>
  <si>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</si>
  <si>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</si>
  <si>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</si>
  <si>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</si>
  <si>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</si>
  <si>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</si>
  <si>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</si>
  <si>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</si>
  <si>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</si>
  <si>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</si>
  <si>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</si>
  <si>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</si>
  <si>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</si>
  <si>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</si>
  <si>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</si>
  <si>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</si>
  <si>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</si>
  <si>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</si>
  <si>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</si>
  <si>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</si>
  <si>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</si>
  <si>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</si>
  <si>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</si>
  <si>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</si>
  <si>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</si>
  <si>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</si>
  <si>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</si>
  <si>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</si>
  <si>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</si>
  <si>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</si>
  <si>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</si>
  <si>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</si>
  <si>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</si>
  <si>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</si>
  <si>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</si>
  <si>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</si>
  <si>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</si>
  <si>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</si>
  <si>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</si>
  <si>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</si>
  <si>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</si>
  <si>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</si>
  <si>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</si>
  <si>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</si>
  <si>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</si>
  <si>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</si>
  <si>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</si>
  <si>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</si>
  <si>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</si>
  <si>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</si>
  <si>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</si>
  <si>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</si>
  <si>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</si>
  <si>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</si>
  <si>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</si>
  <si>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</si>
  <si>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</si>
  <si>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</si>
  <si>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</si>
  <si>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</si>
  <si>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</si>
  <si>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</si>
  <si>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</si>
  <si>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</si>
  <si>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</si>
  <si>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</si>
  <si>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</si>
  <si>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</si>
  <si>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</si>
  <si>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</si>
  <si>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</si>
  <si>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</si>
  <si>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</si>
  <si>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</si>
  <si>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</si>
  <si>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</si>
  <si>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</si>
  <si>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</si>
  <si>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</si>
  <si>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</si>
  <si>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</si>
  <si>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</si>
  <si>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</si>
  <si>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</si>
  <si>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</si>
  <si>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</si>
  <si>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</si>
  <si>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</si>
  <si>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</si>
  <si>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</si>
  <si>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</si>
  <si>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</si>
  <si>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</si>
  <si>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</si>
  <si>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</si>
  <si>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</si>
  <si>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</si>
  <si>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</si>
  <si>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</si>
  <si>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</si>
  <si>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</si>
  <si>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</si>
  <si>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</si>
  <si>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</si>
  <si>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</si>
  <si>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</si>
  <si>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</si>
  <si>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</si>
  <si>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</si>
  <si>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</si>
  <si>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</si>
  <si>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</si>
  <si>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</si>
  <si>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</si>
  <si>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</si>
  <si>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</si>
  <si>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</si>
  <si>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</si>
  <si>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</si>
  <si>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</si>
  <si>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</si>
  <si>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</si>
  <si>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</si>
  <si>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</si>
  <si>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</si>
  <si>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</si>
  <si>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</si>
  <si>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</si>
  <si>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</si>
  <si>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</si>
  <si>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</si>
  <si>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</si>
  <si>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</si>
  <si>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</si>
  <si>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</si>
  <si>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</si>
  <si>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</si>
  <si>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</si>
  <si>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</si>
  <si>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</si>
  <si>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</si>
  <si>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</si>
  <si>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</si>
  <si>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</si>
  <si>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</si>
  <si>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</si>
  <si>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</si>
  <si>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</si>
  <si>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</si>
  <si>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</si>
  <si>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</si>
  <si>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</si>
  <si>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</si>
  <si>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</si>
  <si>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</si>
  <si>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</si>
  <si>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</si>
  <si>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</si>
  <si>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</si>
  <si>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</si>
  <si>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</si>
  <si>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</si>
  <si>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</si>
  <si>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</si>
  <si>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</si>
  <si>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</si>
  <si>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</si>
  <si>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</si>
  <si>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</si>
  <si>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</si>
  <si>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</si>
  <si>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</si>
  <si>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</si>
  <si>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</si>
  <si>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</si>
  <si>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</si>
  <si>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</si>
  <si>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</si>
  <si>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</si>
  <si>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</si>
  <si>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</si>
  <si>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</si>
  <si>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</si>
  <si>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</si>
  <si>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</si>
  <si>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</si>
  <si>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</si>
  <si>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</si>
  <si>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</si>
  <si>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</si>
  <si>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</si>
  <si>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</si>
  <si>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</si>
  <si>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</si>
  <si>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</si>
  <si>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</si>
  <si>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</si>
  <si>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</si>
  <si>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</si>
  <si>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</si>
  <si>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</si>
  <si>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</si>
  <si>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</si>
  <si>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</si>
  <si>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</si>
  <si>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</si>
  <si>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</si>
  <si>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</si>
  <si>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</si>
  <si>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</si>
  <si>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</si>
  <si>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</si>
  <si>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</si>
  <si>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</si>
  <si>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</si>
  <si>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</si>
  <si>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</si>
  <si>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</si>
  <si>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</si>
  <si>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</si>
  <si>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</si>
  <si>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</si>
  <si>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</si>
  <si>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</si>
  <si>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</si>
  <si>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</si>
  <si>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</si>
  <si>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</si>
  <si>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</si>
  <si>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</si>
  <si>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</si>
  <si>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</si>
  <si>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</si>
  <si>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</si>
  <si>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</si>
  <si>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</si>
  <si>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</si>
  <si>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</si>
  <si>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</si>
  <si>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</si>
  <si>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</si>
  <si>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</si>
  <si>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</si>
  <si>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</si>
  <si>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</si>
  <si>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</si>
  <si>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</si>
  <si>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</si>
  <si>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</si>
  <si>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</si>
  <si>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</si>
  <si>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</si>
  <si>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</si>
  <si>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</si>
  <si>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</si>
  <si>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</si>
  <si>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</si>
  <si>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</si>
  <si>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</si>
  <si>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</si>
  <si>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</si>
  <si>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</si>
  <si>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</si>
  <si>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</si>
  <si>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</si>
  <si>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</si>
  <si>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</si>
  <si>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</si>
  <si>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</si>
  <si>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</si>
  <si>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</si>
  <si>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</si>
  <si>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</si>
  <si>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</si>
  <si>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</si>
  <si>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</si>
  <si>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</si>
  <si>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</si>
  <si>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</si>
  <si>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</si>
  <si>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</si>
  <si>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</si>
  <si>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</si>
  <si>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</si>
  <si>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</si>
  <si>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</si>
  <si>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</si>
  <si>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</si>
  <si>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</si>
  <si>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</si>
  <si>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</si>
  <si>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</si>
  <si>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</si>
  <si>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</si>
  <si>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</si>
  <si>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</si>
  <si>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</si>
  <si>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</si>
  <si>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</si>
  <si>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</si>
  <si>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</si>
  <si>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</si>
  <si>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</si>
  <si>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</si>
  <si>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</si>
  <si>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</si>
  <si>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</si>
  <si>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</si>
  <si>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</si>
  <si>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</si>
  <si>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</si>
  <si>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</si>
  <si>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</si>
  <si>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</si>
  <si>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</si>
  <si>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</si>
  <si>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</si>
  <si>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</si>
  <si>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</si>
  <si>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</si>
  <si>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</si>
  <si>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</si>
  <si>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</si>
  <si>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</si>
  <si>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</si>
  <si>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</si>
  <si>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</si>
  <si>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</si>
  <si>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</si>
  <si>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</si>
  <si>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</si>
  <si>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</si>
  <si>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</si>
  <si>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</si>
  <si>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</si>
  <si>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</si>
  <si>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</si>
  <si>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</si>
  <si>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</si>
  <si>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</si>
  <si>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</si>
  <si>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</si>
  <si>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</si>
  <si>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</si>
  <si>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</si>
  <si>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</si>
  <si>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</si>
  <si>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</si>
  <si>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</si>
  <si>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</si>
  <si>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</si>
  <si>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</si>
  <si>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</si>
  <si>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</si>
  <si>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</si>
  <si>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</si>
  <si>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</si>
  <si>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</si>
  <si>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</si>
  <si>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</si>
  <si>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</si>
  <si>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</si>
  <si>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</si>
  <si>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</si>
  <si>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</si>
  <si>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</si>
  <si>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</si>
  <si>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</si>
  <si>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</si>
  <si>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</si>
  <si>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</si>
  <si>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</si>
  <si>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</si>
  <si>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</si>
  <si>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</si>
  <si>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</si>
  <si>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</si>
  <si>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</si>
  <si>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</si>
  <si>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</si>
  <si>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</si>
  <si>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</si>
  <si>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</si>
  <si>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</si>
  <si>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</si>
  <si>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</si>
  <si>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</si>
  <si>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</si>
  <si>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</si>
  <si>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</si>
  <si>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</si>
  <si>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</si>
  <si>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</si>
  <si>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</si>
  <si>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</si>
  <si>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</si>
  <si>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</si>
  <si>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</si>
  <si>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</si>
  <si>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</si>
  <si>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</si>
  <si>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</si>
  <si>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</si>
  <si>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</si>
  <si>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</si>
  <si>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</si>
  <si>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</si>
  <si>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</si>
  <si>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</si>
  <si>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</si>
  <si>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</si>
  <si>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</si>
  <si>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</si>
  <si>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</si>
  <si>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</si>
  <si>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</si>
  <si>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</si>
  <si>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</si>
  <si>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</si>
  <si>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</si>
  <si>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</si>
  <si>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</si>
  <si>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</si>
  <si>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</si>
  <si>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</si>
  <si>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</si>
  <si>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</si>
  <si>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</si>
  <si>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</si>
  <si>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</si>
  <si>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</si>
  <si>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</si>
  <si>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</si>
  <si>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</si>
  <si>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</si>
  <si>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</si>
  <si>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</si>
  <si>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</si>
  <si>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</si>
  <si>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</si>
  <si>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</si>
  <si>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</si>
  <si>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</si>
  <si>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</si>
  <si>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</si>
  <si>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</si>
  <si>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</si>
  <si>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</si>
  <si>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</si>
  <si>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</si>
  <si>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</si>
  <si>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</si>
  <si>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</si>
  <si>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</si>
  <si>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</si>
  <si>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</si>
  <si>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</si>
  <si>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</si>
  <si>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</si>
  <si>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</si>
  <si>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</si>
  <si>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</si>
  <si>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</si>
  <si>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</si>
  <si>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</si>
  <si>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</si>
  <si>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</si>
  <si>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</si>
  <si>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</si>
  <si>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</si>
  <si>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</si>
  <si>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</si>
  <si>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</si>
  <si>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</si>
  <si>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</si>
  <si>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</si>
  <si>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</si>
  <si>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</si>
  <si>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</si>
  <si>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</si>
  <si>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</si>
  <si>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</si>
  <si>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</si>
  <si>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</si>
  <si>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</si>
  <si>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</si>
  <si>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</si>
  <si>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</si>
  <si>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</si>
  <si>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</si>
  <si>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</si>
  <si>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</si>
  <si>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</si>
  <si>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</si>
  <si>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</si>
  <si>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</si>
  <si>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</si>
  <si>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</si>
  <si>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</si>
  <si>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</si>
  <si>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</si>
  <si>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</si>
  <si>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</si>
  <si>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</si>
  <si>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</si>
  <si>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</si>
  <si>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</si>
  <si>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</si>
  <si>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</si>
  <si>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</si>
  <si>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</si>
  <si>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</si>
  <si>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</si>
  <si>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</si>
  <si>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</si>
  <si>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</si>
  <si>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</si>
  <si>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</si>
  <si>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</si>
  <si>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</si>
  <si>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</si>
  <si>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</si>
  <si>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</si>
  <si>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</si>
  <si>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</si>
  <si>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</si>
  <si>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</si>
  <si>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</si>
  <si>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</si>
  <si>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</si>
  <si>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</si>
  <si>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</si>
  <si>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</si>
  <si>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</si>
  <si>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</si>
  <si>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</si>
  <si>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</si>
  <si>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</si>
  <si>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</si>
  <si>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</si>
  <si>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</si>
  <si>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</si>
  <si>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</si>
  <si>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</si>
  <si>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</si>
  <si>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</si>
  <si>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</si>
  <si>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</si>
  <si>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</si>
  <si>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</si>
  <si>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</si>
  <si>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</si>
  <si>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</si>
  <si>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</si>
  <si>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</si>
  <si>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</si>
  <si>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</si>
  <si>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</si>
  <si>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</si>
  <si>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</si>
  <si>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</si>
  <si>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</si>
  <si>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</si>
  <si>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</si>
  <si>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</si>
  <si>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</si>
  <si>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</si>
  <si>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</si>
  <si>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</si>
  <si>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</si>
  <si>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</si>
  <si>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</si>
  <si>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</si>
  <si>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</si>
  <si>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</si>
  <si>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</si>
  <si>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</si>
  <si>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</si>
  <si>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</si>
  <si>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</si>
  <si>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</si>
  <si>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</si>
  <si>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</si>
  <si>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</si>
  <si>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</si>
  <si>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</si>
  <si>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</si>
  <si>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</si>
  <si>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</si>
  <si>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</si>
  <si>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</si>
  <si>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</si>
  <si>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</si>
  <si>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</si>
  <si>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</si>
  <si>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</si>
  <si>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</si>
  <si>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</si>
  <si>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</si>
  <si>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</si>
  <si>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</si>
  <si>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</si>
  <si>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</si>
  <si>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</si>
  <si>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</si>
  <si>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</si>
  <si>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</si>
  <si>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</si>
  <si>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</si>
  <si>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</si>
  <si>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</si>
  <si>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</si>
  <si>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</si>
  <si>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</si>
  <si>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</si>
  <si>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</si>
  <si>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</si>
  <si>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</si>
  <si>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</si>
  <si>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</si>
  <si>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</si>
  <si>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</si>
  <si>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</si>
  <si>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</si>
  <si>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</si>
  <si>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</si>
  <si>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</si>
  <si>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</si>
  <si>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</si>
  <si>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</si>
  <si>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</si>
  <si>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</si>
  <si>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</si>
  <si>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</si>
  <si>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</si>
  <si>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</si>
  <si>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</si>
  <si>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</si>
  <si>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</si>
  <si>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</si>
  <si>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</si>
  <si>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</si>
  <si>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</si>
  <si>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</si>
  <si>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</si>
  <si>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</si>
  <si>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</si>
  <si>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</si>
  <si>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</si>
  <si>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</si>
  <si>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</si>
  <si>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</si>
  <si>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</si>
  <si>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</si>
  <si>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</si>
  <si>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</si>
  <si>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</si>
  <si>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</si>
  <si>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</si>
  <si>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</si>
  <si>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</si>
  <si>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</si>
  <si>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</si>
  <si>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</si>
  <si>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</si>
  <si>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</si>
  <si>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</si>
  <si>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</si>
  <si>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</si>
  <si>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</si>
  <si>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</si>
  <si>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</si>
  <si>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</si>
  <si>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</si>
  <si>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</si>
  <si>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</si>
  <si>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</si>
  <si>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</si>
  <si>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</si>
  <si>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</si>
  <si>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</si>
  <si>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</si>
  <si>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</si>
  <si>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</si>
  <si>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</si>
  <si>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</si>
  <si>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</si>
  <si>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</si>
  <si>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</si>
  <si>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</si>
  <si>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</si>
  <si>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</si>
  <si>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</si>
  <si>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</si>
  <si>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</si>
  <si>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</si>
  <si>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</si>
  <si>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</si>
  <si>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</si>
  <si>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</si>
  <si>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</si>
  <si>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</si>
  <si>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</si>
  <si>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</si>
  <si>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</si>
  <si>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</si>
  <si>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</si>
  <si>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</si>
  <si>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</si>
  <si>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</si>
  <si>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</si>
  <si>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</si>
  <si>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</si>
  <si>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</si>
  <si>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</si>
  <si>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</si>
  <si>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</si>
  <si>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</si>
  <si>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</si>
  <si>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</si>
  <si>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</si>
  <si>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</si>
  <si>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</si>
  <si>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</si>
  <si>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</si>
  <si>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</si>
  <si>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</si>
  <si>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</si>
  <si>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</si>
  <si>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</si>
  <si>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</si>
  <si>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</si>
  <si>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</si>
  <si>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</si>
  <si>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</si>
  <si>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</si>
  <si>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</si>
  <si>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</si>
  <si>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</si>
  <si>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</si>
  <si>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</si>
  <si>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</si>
  <si>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</si>
  <si>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</si>
  <si>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</si>
  <si>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</si>
  <si>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</si>
  <si>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</si>
  <si>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</si>
  <si>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</si>
  <si>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</si>
  <si>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</si>
  <si>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</si>
  <si>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</si>
  <si>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</si>
  <si>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</si>
  <si>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</si>
  <si>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</si>
  <si>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</si>
  <si>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</si>
  <si>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</si>
  <si>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</si>
  <si>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</si>
  <si>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</si>
  <si>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</si>
  <si>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</si>
  <si>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</si>
  <si>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</si>
  <si>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</si>
  <si>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</si>
  <si>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</si>
  <si>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</si>
  <si>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</si>
  <si>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</si>
  <si>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</si>
  <si>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</si>
  <si>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</si>
  <si>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</si>
  <si>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</si>
  <si>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</si>
  <si>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</si>
  <si>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</si>
  <si>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</si>
  <si>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</si>
  <si>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</si>
  <si>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</si>
  <si>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</si>
  <si>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</si>
  <si>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</si>
  <si>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</si>
  <si>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</si>
  <si>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</si>
  <si>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</si>
  <si>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</si>
  <si>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</si>
  <si>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</si>
  <si>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</si>
  <si>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</si>
  <si>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</si>
  <si>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</si>
  <si>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</si>
  <si>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</si>
  <si>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</si>
  <si>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</si>
  <si>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</si>
  <si>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</si>
  <si>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</si>
  <si>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</si>
  <si>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</si>
  <si>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</si>
  <si>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</si>
  <si>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</si>
  <si>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</si>
  <si>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</si>
  <si>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</si>
  <si>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</si>
  <si>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</si>
  <si>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</si>
  <si>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</si>
  <si>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</si>
  <si>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</si>
  <si>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</si>
  <si>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</si>
  <si>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</si>
  <si>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</si>
  <si>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</si>
  <si>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</si>
  <si>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</si>
  <si>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</si>
  <si>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</si>
  <si>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</si>
  <si>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</si>
  <si>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</si>
  <si>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</si>
  <si>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</si>
  <si>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</si>
  <si>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</si>
  <si>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</si>
  <si>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</si>
  <si>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</si>
  <si>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</si>
  <si>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</si>
  <si>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</si>
  <si>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</si>
  <si>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</si>
  <si>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</si>
  <si>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</si>
  <si>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</si>
  <si>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</si>
  <si>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</si>
  <si>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</si>
  <si>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</si>
  <si>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</si>
  <si>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</si>
  <si>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</si>
  <si>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</si>
  <si>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</si>
  <si>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</si>
  <si>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</si>
  <si>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</si>
  <si>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</si>
  <si>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</si>
  <si>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</si>
  <si>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</si>
  <si>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</si>
  <si>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</si>
  <si>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</si>
  <si>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</si>
  <si>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</si>
  <si>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</si>
  <si>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</si>
  <si>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</si>
  <si>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</si>
  <si>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</si>
  <si>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</si>
  <si>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</si>
  <si>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</si>
  <si>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</si>
  <si>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</si>
  <si>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</si>
  <si>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</si>
  <si>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</si>
  <si>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</si>
  <si>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</si>
  <si>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</si>
  <si>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</si>
  <si>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</si>
  <si>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</si>
  <si>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</si>
  <si>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</si>
  <si>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</si>
  <si>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</si>
  <si>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</si>
  <si>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</si>
  <si>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</si>
  <si>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</si>
  <si>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</si>
  <si>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</si>
  <si>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</si>
  <si>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</si>
  <si>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</si>
  <si>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</si>
  <si>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</si>
  <si>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</si>
  <si>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</si>
  <si>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</si>
  <si>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</si>
  <si>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</si>
  <si>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</si>
  <si>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</si>
  <si>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</si>
  <si>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</si>
  <si>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</si>
  <si>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</si>
  <si>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</si>
  <si>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</si>
  <si>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</si>
  <si>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</si>
  <si>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</si>
  <si>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</si>
  <si>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</si>
  <si>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</si>
  <si>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</si>
  <si>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</si>
  <si>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</si>
  <si>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</si>
  <si>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</si>
  <si>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</si>
  <si>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</si>
  <si>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</si>
  <si>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</si>
  <si>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</si>
  <si>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</si>
  <si>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</si>
  <si>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</si>
  <si>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</si>
  <si>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</si>
  <si>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</si>
  <si>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</si>
  <si>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</si>
  <si>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</si>
  <si>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</si>
  <si>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</si>
  <si>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</si>
  <si>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</si>
  <si>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</si>
  <si>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</si>
  <si>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</si>
  <si>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</si>
  <si>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</si>
  <si>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</si>
  <si>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</si>
  <si>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</si>
  <si>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</si>
  <si>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</si>
  <si>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</si>
  <si>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</si>
  <si>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</si>
  <si>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</si>
  <si>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</si>
  <si>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</si>
  <si>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</si>
  <si>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</si>
  <si>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</si>
  <si>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</si>
  <si>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</si>
  <si>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</si>
  <si>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</si>
  <si>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</si>
  <si>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</si>
  <si>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</si>
  <si>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</si>
  <si>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</si>
  <si>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</si>
  <si>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</si>
  <si>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</si>
  <si>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</si>
  <si>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</si>
  <si>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</si>
  <si>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</si>
  <si>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</si>
  <si>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</si>
  <si>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</si>
  <si>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</si>
  <si>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</si>
  <si>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</si>
  <si>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</si>
  <si>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</si>
  <si>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</si>
  <si>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</si>
  <si>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</si>
  <si>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</si>
  <si>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</si>
  <si>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</si>
  <si>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</si>
  <si>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</si>
  <si>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</si>
  <si>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</si>
  <si>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</si>
  <si>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</si>
  <si>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</si>
  <si>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</si>
  <si>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</si>
  <si>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</si>
  <si>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</si>
  <si>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</si>
  <si>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</si>
  <si>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</si>
  <si>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</si>
  <si>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</si>
  <si>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</si>
  <si>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</si>
  <si>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</si>
  <si>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</si>
  <si>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</si>
  <si>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</si>
  <si>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</si>
  <si>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</si>
  <si>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</si>
  <si>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</si>
  <si>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</si>
  <si>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</si>
  <si>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</si>
  <si>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</si>
  <si>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</si>
  <si>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</si>
  <si>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</si>
  <si>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</si>
  <si>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</si>
  <si>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</si>
  <si>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</si>
  <si>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</si>
  <si>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</si>
  <si>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</si>
  <si>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</si>
  <si>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</si>
  <si>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</si>
  <si>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</si>
  <si>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</si>
  <si>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</si>
  <si>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</si>
  <si>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</si>
  <si>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</si>
  <si>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</si>
  <si>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</si>
  <si>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</si>
  <si>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</si>
  <si>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</si>
  <si>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</si>
  <si>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</si>
  <si>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</si>
  <si>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</si>
  <si>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</si>
  <si>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</si>
  <si>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</si>
  <si>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</si>
  <si>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</si>
  <si>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</si>
  <si>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</si>
  <si>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</si>
  <si>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</si>
  <si>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</si>
  <si>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</si>
  <si>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</si>
  <si>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</si>
  <si>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</si>
  <si>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</si>
  <si>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</si>
  <si>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</si>
  <si>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</si>
  <si>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</si>
  <si>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</si>
  <si>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</si>
  <si>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</si>
  <si>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</si>
  <si>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</si>
  <si>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</si>
  <si>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</si>
  <si>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</si>
  <si>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</si>
  <si>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</si>
  <si>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</si>
  <si>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</si>
  <si>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</si>
  <si>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</si>
  <si>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</si>
  <si>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</si>
  <si>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</si>
  <si>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</si>
  <si>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</si>
  <si>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</si>
  <si>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</si>
  <si>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</si>
  <si>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</si>
  <si>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</si>
  <si>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</si>
  <si>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</si>
  <si>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</si>
  <si>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</si>
  <si>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</si>
  <si>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</si>
  <si>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</si>
  <si>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</si>
  <si>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</si>
  <si>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</si>
  <si>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</si>
  <si>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</si>
  <si>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</si>
  <si>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</si>
  <si>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</si>
  <si>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</si>
  <si>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</si>
  <si>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</si>
  <si>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</si>
  <si>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</si>
  <si>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</si>
  <si>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</si>
  <si>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</si>
  <si>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</si>
  <si>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</si>
  <si>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</si>
  <si>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</si>
  <si>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</si>
  <si>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</si>
  <si>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</si>
  <si>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</si>
  <si>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</si>
  <si>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</si>
  <si>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</si>
  <si>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</si>
  <si>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</si>
  <si>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</si>
  <si>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</si>
  <si>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</si>
  <si>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</si>
  <si>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</si>
  <si>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</si>
  <si>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</si>
  <si>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</si>
  <si>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</si>
  <si>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</si>
  <si>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</si>
  <si>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</si>
  <si>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</si>
  <si>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</si>
  <si>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</si>
  <si>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</si>
  <si>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</si>
  <si>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</si>
  <si>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</si>
  <si>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</si>
  <si>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</si>
  <si>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</si>
  <si>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</si>
  <si>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</si>
  <si>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</si>
  <si>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</si>
  <si>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</si>
  <si>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</si>
  <si>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</si>
  <si>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</si>
  <si>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</si>
  <si>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</si>
  <si>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</si>
  <si>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</si>
  <si>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</si>
  <si>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</si>
  <si>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</si>
  <si>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</si>
  <si>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</si>
  <si>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</si>
  <si>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</si>
  <si>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</si>
  <si>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</si>
  <si>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</si>
  <si>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</si>
  <si>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</si>
  <si>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</si>
  <si>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</si>
  <si>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</si>
  <si>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</si>
  <si>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</si>
  <si>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</si>
  <si>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</si>
  <si>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</si>
  <si>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</si>
  <si>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</si>
  <si>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</si>
  <si>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</si>
  <si>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</si>
  <si>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</si>
  <si>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</si>
  <si>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</si>
  <si>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</si>
  <si>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</si>
  <si>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</si>
  <si>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</si>
  <si>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</si>
  <si>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</si>
  <si>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</si>
  <si>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</si>
  <si>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</si>
  <si>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</si>
  <si>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</si>
  <si>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</si>
  <si>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</si>
  <si>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</si>
  <si>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</si>
  <si>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</si>
  <si>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</si>
  <si>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</si>
  <si>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</si>
  <si>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</si>
  <si>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</si>
  <si>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</si>
  <si>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</si>
  <si>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</si>
  <si>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</si>
  <si>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</si>
  <si>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</si>
  <si>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</si>
  <si>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</si>
  <si>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</si>
  <si>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</si>
  <si>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</si>
  <si>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</si>
  <si>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</si>
  <si>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</si>
  <si>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</si>
  <si>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</si>
  <si>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</si>
  <si>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</si>
  <si>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</si>
  <si>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</si>
  <si>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</si>
  <si>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</si>
  <si>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</si>
  <si>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</si>
  <si>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</si>
  <si>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</si>
  <si>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</si>
  <si>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</si>
  <si>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</si>
  <si>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</si>
  <si>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</si>
  <si>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</si>
  <si>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</si>
  <si>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</si>
  <si>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</si>
  <si>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</si>
  <si>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</si>
  <si>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</si>
  <si>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</si>
  <si>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</si>
  <si>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</si>
  <si>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</si>
  <si>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</si>
  <si>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</si>
  <si>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</si>
  <si>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</si>
  <si>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</si>
  <si>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</si>
  <si>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</si>
  <si>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</si>
  <si>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</si>
  <si>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</si>
  <si>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</si>
  <si>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</si>
  <si>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</si>
  <si>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</si>
  <si>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</si>
  <si>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</si>
  <si>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</si>
  <si>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</si>
  <si>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</si>
  <si>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</si>
  <si>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</si>
  <si>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</si>
  <si>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</si>
  <si>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</si>
  <si>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</si>
  <si>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</si>
  <si>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</si>
  <si>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</si>
  <si>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</si>
  <si>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</si>
  <si>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</si>
  <si>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</si>
  <si>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</si>
  <si>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</si>
  <si>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</si>
  <si>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</si>
  <si>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</si>
  <si>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</si>
  <si>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</si>
  <si>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</si>
  <si>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</si>
  <si>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</si>
  <si>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</si>
  <si>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</si>
  <si>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</si>
  <si>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</si>
  <si>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</si>
  <si>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</si>
  <si>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</si>
  <si>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</si>
  <si>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</si>
  <si>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</si>
  <si>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</si>
  <si>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</si>
  <si>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</si>
  <si>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</si>
  <si>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</si>
  <si>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</si>
  <si>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</si>
  <si>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</si>
  <si>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</si>
  <si>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</si>
  <si>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</si>
  <si>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</si>
  <si>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</si>
  <si>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</si>
  <si>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</si>
  <si>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</si>
  <si>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</si>
  <si>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</si>
  <si>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</si>
  <si>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</si>
  <si>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</si>
  <si>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</si>
  <si>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</si>
  <si>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</si>
  <si>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</si>
  <si>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</si>
  <si>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</si>
  <si>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</si>
  <si>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</si>
  <si>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</si>
  <si>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</si>
  <si>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</si>
  <si>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</si>
  <si>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</si>
  <si>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</si>
  <si>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</si>
  <si>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</si>
  <si>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</si>
  <si>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</si>
  <si>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</si>
  <si>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</si>
  <si>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</si>
  <si>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</si>
  <si>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</si>
  <si>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</si>
  <si>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</si>
  <si>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</si>
  <si>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</si>
  <si>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</si>
  <si>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</si>
  <si>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</si>
  <si>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</si>
  <si>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</si>
  <si>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</si>
  <si>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</si>
  <si>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</si>
  <si>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</si>
  <si>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</si>
  <si>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</si>
  <si>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</si>
  <si>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</si>
  <si>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</si>
  <si>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</si>
  <si>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</si>
  <si>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</si>
  <si>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</si>
  <si>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</si>
  <si>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</si>
  <si>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</si>
  <si>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</si>
  <si>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</si>
  <si>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</si>
  <si>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</si>
  <si>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</si>
  <si>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</si>
  <si>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</si>
  <si>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</si>
  <si>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</si>
  <si>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</si>
  <si>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</si>
  <si>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</si>
  <si>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</si>
  <si>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</si>
  <si>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</si>
  <si>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</si>
  <si>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</si>
  <si>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</si>
  <si>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</si>
  <si>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</si>
  <si>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</si>
  <si>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</si>
  <si>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</si>
  <si>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</si>
  <si>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</si>
  <si>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</si>
  <si>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</si>
  <si>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</si>
  <si>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</si>
  <si>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</si>
  <si>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</si>
  <si>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</si>
  <si>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</si>
  <si>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</si>
  <si>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</si>
  <si>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</si>
  <si>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</si>
  <si>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</si>
  <si>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</si>
  <si>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</si>
  <si>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</si>
  <si>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</si>
  <si>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</si>
  <si>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</si>
  <si>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</si>
  <si>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</si>
  <si>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</si>
  <si>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</si>
  <si>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</si>
  <si>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</si>
  <si>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</si>
  <si>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</si>
  <si>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</si>
  <si>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</si>
  <si>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</si>
  <si>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</si>
  <si>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</si>
  <si>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</si>
  <si>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</si>
  <si>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</si>
  <si>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</si>
  <si>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</si>
  <si>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</si>
  <si>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</si>
  <si>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</si>
  <si>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</si>
  <si>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</si>
  <si>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</si>
  <si>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</si>
  <si>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</si>
  <si>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</si>
  <si>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</si>
  <si>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</si>
  <si>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</si>
  <si>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</si>
  <si>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</si>
  <si>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</si>
  <si>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</si>
  <si>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</si>
  <si>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</si>
  <si>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</si>
  <si>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</si>
  <si>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</si>
  <si>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</si>
  <si>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</si>
  <si>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</si>
  <si>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</si>
  <si>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</si>
  <si>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</si>
  <si>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</si>
  <si>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</si>
  <si>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</si>
  <si>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</si>
  <si>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</si>
  <si>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</si>
  <si>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</si>
  <si>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</si>
  <si>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</si>
  <si>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</si>
  <si>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</si>
  <si>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</si>
  <si>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</si>
  <si>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</si>
  <si>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</si>
  <si>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</si>
  <si>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</si>
  <si>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</si>
  <si>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</si>
  <si>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</si>
  <si>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</si>
  <si>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</si>
  <si>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</si>
  <si>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</si>
  <si>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</si>
  <si>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</si>
  <si>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</si>
  <si>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</si>
  <si>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</si>
  <si>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</si>
  <si>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</si>
  <si>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</si>
  <si>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</si>
  <si>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</si>
  <si>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</si>
  <si>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</si>
  <si>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</si>
  <si>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</si>
  <si>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</si>
  <si>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</si>
  <si>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</si>
  <si>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</si>
  <si>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</si>
  <si>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</si>
  <si>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</si>
  <si>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</si>
  <si>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</si>
  <si>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</si>
  <si>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</si>
  <si>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</si>
  <si>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</si>
  <si>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</si>
  <si>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</si>
  <si>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</si>
  <si>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</si>
  <si>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</si>
  <si>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</si>
  <si>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</si>
  <si>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</si>
  <si>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</si>
  <si>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</si>
  <si>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</si>
  <si>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</si>
  <si>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</si>
  <si>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</si>
  <si>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</si>
  <si>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</si>
  <si>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</si>
  <si>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</si>
  <si>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</si>
  <si>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</si>
  <si>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</si>
  <si>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</si>
  <si>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</si>
  <si>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</si>
  <si>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</si>
  <si>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</si>
  <si>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</si>
  <si>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</si>
  <si>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</si>
  <si>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</si>
  <si>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</si>
  <si>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</si>
  <si>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</si>
  <si>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</si>
  <si>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</si>
  <si>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</si>
  <si>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</si>
  <si>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</si>
  <si>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</si>
  <si>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</si>
  <si>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</si>
  <si>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</si>
  <si>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</si>
  <si>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</si>
  <si>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</si>
  <si>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</si>
  <si>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</si>
  <si>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</si>
  <si>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</si>
  <si>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</si>
  <si>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</si>
  <si>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</si>
  <si>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</si>
  <si>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</si>
  <si>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</si>
  <si>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</si>
  <si>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</si>
  <si>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</si>
  <si>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</si>
  <si>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</si>
  <si>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</si>
  <si>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</si>
  <si>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</si>
  <si>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</si>
  <si>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</si>
  <si>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</si>
  <si>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</si>
  <si>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</si>
  <si>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</si>
  <si>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</si>
  <si>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</si>
  <si>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</si>
  <si>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</si>
  <si>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</si>
  <si>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</si>
  <si>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</si>
  <si>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</si>
  <si>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</si>
  <si>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</si>
  <si>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</si>
  <si>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</si>
  <si>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</si>
  <si>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</si>
  <si>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</si>
  <si>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</si>
  <si>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</si>
  <si>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</si>
  <si>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</si>
  <si>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</si>
  <si>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</si>
  <si>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</si>
  <si>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</si>
  <si>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</si>
  <si>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</si>
  <si>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</si>
  <si>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</si>
  <si>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</si>
  <si>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</si>
  <si>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</si>
  <si>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</si>
  <si>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</si>
  <si>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</si>
  <si>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</si>
  <si>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</si>
  <si>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</si>
  <si>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</si>
  <si>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</si>
  <si>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</si>
  <si>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</si>
  <si>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</si>
  <si>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</si>
  <si>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</si>
  <si>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</si>
  <si>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</si>
  <si>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</si>
  <si>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</si>
  <si>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</si>
  <si>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</si>
  <si>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</si>
  <si>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</si>
  <si>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</si>
  <si>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</si>
  <si>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</si>
  <si>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</si>
  <si>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</si>
  <si>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</si>
  <si>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</si>
  <si>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</si>
  <si>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</si>
  <si>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</si>
  <si>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</si>
  <si>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</si>
  <si>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</si>
  <si>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</si>
  <si>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</si>
  <si>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</si>
  <si>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</si>
  <si>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</si>
  <si>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</si>
  <si>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</si>
  <si>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</si>
  <si>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</si>
  <si>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</si>
  <si>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</si>
  <si>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</si>
  <si>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</si>
  <si>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</si>
  <si>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</si>
  <si>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</si>
  <si>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</si>
  <si>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</si>
  <si>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</si>
  <si>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</si>
  <si>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</si>
  <si>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</si>
  <si>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</si>
  <si>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</si>
  <si>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</si>
  <si>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</si>
  <si>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</si>
  <si>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</si>
  <si>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</si>
  <si>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</si>
  <si>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</si>
  <si>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</si>
  <si>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</si>
  <si>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</si>
  <si>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</si>
  <si>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</si>
  <si>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</si>
  <si>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</si>
  <si>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</si>
  <si>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</si>
  <si>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</si>
  <si>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</si>
  <si>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</si>
  <si>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</si>
  <si>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</si>
  <si>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</si>
  <si>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</si>
  <si>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</si>
  <si>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</si>
  <si>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</si>
  <si>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</si>
  <si>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</si>
  <si>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</si>
  <si>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</si>
  <si>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</si>
  <si>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</si>
  <si>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</si>
  <si>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</si>
  <si>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</si>
  <si>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</si>
  <si>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</si>
  <si>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</si>
  <si>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</si>
  <si>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</si>
  <si>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</si>
  <si>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</si>
  <si>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</si>
  <si>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</si>
  <si>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</si>
  <si>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</si>
  <si>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</si>
  <si>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</si>
  <si>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</si>
  <si>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</si>
  <si>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</si>
  <si>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</si>
  <si>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</si>
  <si>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</si>
  <si>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</si>
  <si>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</si>
  <si>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</si>
  <si>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</si>
  <si>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</si>
  <si>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</si>
  <si>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</si>
  <si>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</si>
  <si>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</si>
  <si>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</si>
  <si>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</si>
  <si>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</si>
  <si>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</si>
  <si>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</si>
  <si>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</si>
  <si>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</si>
  <si>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</si>
  <si>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</si>
  <si>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</si>
  <si>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</si>
  <si>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</si>
  <si>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</si>
  <si>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</si>
  <si>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</si>
  <si>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</si>
  <si>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</si>
  <si>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</si>
  <si>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</si>
  <si>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</si>
  <si>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</si>
  <si>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</si>
  <si>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</si>
  <si>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</si>
  <si>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</si>
  <si>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</si>
  <si>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</si>
  <si>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</si>
  <si>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</si>
  <si>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</si>
  <si>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</si>
  <si>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</si>
  <si>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</si>
  <si>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</si>
  <si>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</si>
  <si>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</si>
  <si>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</si>
  <si>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</si>
  <si>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</si>
  <si>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</si>
  <si>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</si>
  <si>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</si>
  <si>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</si>
  <si>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</si>
  <si>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</si>
  <si>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</si>
  <si>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</si>
  <si>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</si>
  <si>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</si>
  <si>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</si>
  <si>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</si>
  <si>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</si>
  <si>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</si>
  <si>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</si>
  <si>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</si>
  <si>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</si>
  <si>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</si>
  <si>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</si>
  <si>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</si>
  <si>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</si>
  <si>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</si>
  <si>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</si>
  <si>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</si>
  <si>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</si>
  <si>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</si>
  <si>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</si>
  <si>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</si>
  <si>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</si>
  <si>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</si>
  <si>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</si>
  <si>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</si>
  <si>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</si>
  <si>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</si>
  <si>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</si>
  <si>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</si>
  <si>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</si>
  <si>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</si>
  <si>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</si>
  <si>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</si>
  <si>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</si>
  <si>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</si>
  <si>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</si>
  <si>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</si>
  <si>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</si>
  <si>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</si>
  <si>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</si>
  <si>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</si>
  <si>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</si>
  <si>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</si>
  <si>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</si>
  <si>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</si>
  <si>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</si>
  <si>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</si>
  <si>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</si>
  <si>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</si>
  <si>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</si>
  <si>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</si>
  <si>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</si>
  <si>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</si>
  <si>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</si>
  <si>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</si>
  <si>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</si>
  <si>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</si>
  <si>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</si>
  <si>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</si>
  <si>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</si>
  <si>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</si>
  <si>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</si>
  <si>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</si>
  <si>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</si>
  <si>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</si>
  <si>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</si>
  <si>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</si>
  <si>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</si>
  <si>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</si>
  <si>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</si>
  <si>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</si>
  <si>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</si>
  <si>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</si>
  <si>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</si>
  <si>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</si>
  <si>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</si>
  <si>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</si>
  <si>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</si>
  <si>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</si>
  <si>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</si>
  <si>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</si>
  <si>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</si>
  <si>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</si>
  <si>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</si>
  <si>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</si>
  <si>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</si>
  <si>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</si>
  <si>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</si>
  <si>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</si>
  <si>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</si>
  <si>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</si>
  <si>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</si>
  <si>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</si>
  <si>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</si>
  <si>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</si>
  <si>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</si>
  <si>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</si>
  <si>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</si>
  <si>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</si>
  <si>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</si>
  <si>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</si>
  <si>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</si>
  <si>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</si>
  <si>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</si>
  <si>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</si>
  <si>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</si>
  <si>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</si>
  <si>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</si>
  <si>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</si>
  <si>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</si>
  <si>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</si>
  <si>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</si>
  <si>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</si>
  <si>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</si>
  <si>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</si>
  <si>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</si>
  <si>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</si>
  <si>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</si>
  <si>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</si>
  <si>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</si>
  <si>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</si>
  <si>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</si>
  <si>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</si>
  <si>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</si>
  <si>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</si>
  <si>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</si>
  <si>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</si>
  <si>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</si>
  <si>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</si>
  <si>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</si>
  <si>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</si>
  <si>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</si>
  <si>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</si>
  <si>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</si>
  <si>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</si>
  <si>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</si>
  <si>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</si>
  <si>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</si>
  <si>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</si>
  <si>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</si>
  <si>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</si>
  <si>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</si>
  <si>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</si>
  <si>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</si>
  <si>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</si>
  <si>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</si>
  <si>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</si>
  <si>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</si>
  <si>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</si>
  <si>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</si>
  <si>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</si>
  <si>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</si>
  <si>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</si>
  <si>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</si>
  <si>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</si>
  <si>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</si>
  <si>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</si>
  <si>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</si>
  <si>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</si>
  <si>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</si>
  <si>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</si>
  <si>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</si>
  <si>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</si>
  <si>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</si>
  <si>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</si>
  <si>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</si>
  <si>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</si>
  <si>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</si>
  <si>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</si>
  <si>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</si>
  <si>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</si>
  <si>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</si>
  <si>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</si>
  <si>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</si>
  <si>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</si>
  <si>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</si>
  <si>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</si>
  <si>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</si>
  <si>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</si>
  <si>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</si>
  <si>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</si>
  <si>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</si>
  <si>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</si>
  <si>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</si>
  <si>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</si>
  <si>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</si>
  <si>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</si>
  <si>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</si>
  <si>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</si>
  <si>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</si>
  <si>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</si>
  <si>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</si>
  <si>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</si>
  <si>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</si>
  <si>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</si>
  <si>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</si>
  <si>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</si>
  <si>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</si>
  <si>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</si>
  <si>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</si>
  <si>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</si>
  <si>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</si>
  <si>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</si>
  <si>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</si>
  <si>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</si>
  <si>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</si>
  <si>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</si>
  <si>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</si>
  <si>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</si>
  <si>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</si>
  <si>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</si>
  <si>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</si>
  <si>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</si>
  <si>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</si>
  <si>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</si>
  <si>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</si>
  <si>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</si>
  <si>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</si>
  <si>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</si>
  <si>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</si>
  <si>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</si>
  <si>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</si>
  <si>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</si>
  <si>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</si>
  <si>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</si>
  <si>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</si>
  <si>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</si>
  <si>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</si>
  <si>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</si>
  <si>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</si>
  <si>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</si>
  <si>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</si>
  <si>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</si>
  <si>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</si>
  <si>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</si>
  <si>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</si>
  <si>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</si>
  <si>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</si>
  <si>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</si>
  <si>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</si>
  <si>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</si>
  <si>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</si>
  <si>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</si>
  <si>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</si>
  <si>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</si>
  <si>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</si>
  <si>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</si>
  <si>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</si>
  <si>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</si>
  <si>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</si>
  <si>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</si>
  <si>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</si>
  <si>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</si>
  <si>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</si>
  <si>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</si>
  <si>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</si>
  <si>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</si>
  <si>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</si>
  <si>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</si>
  <si>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</si>
  <si>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</si>
  <si>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</si>
  <si>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</si>
  <si>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</si>
  <si>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</si>
  <si>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</si>
  <si>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</si>
  <si>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</si>
  <si>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</si>
  <si>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</si>
  <si>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</si>
  <si>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</si>
  <si>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</si>
  <si>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</si>
  <si>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</si>
  <si>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</si>
  <si>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</si>
  <si>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</si>
  <si>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</si>
  <si>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</si>
  <si>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</si>
  <si>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</si>
  <si>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</si>
  <si>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</si>
  <si>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</si>
  <si>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</si>
  <si>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</si>
  <si>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</si>
  <si>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</si>
  <si>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</si>
  <si>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</si>
  <si>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</si>
  <si>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</si>
  <si>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</si>
  <si>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</si>
  <si>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</si>
  <si>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</si>
  <si>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</si>
  <si>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</si>
  <si>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</si>
  <si>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</si>
  <si>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</si>
  <si>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</si>
  <si>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</si>
  <si>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</si>
  <si>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</si>
  <si>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</si>
  <si>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</si>
  <si>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</si>
  <si>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</si>
  <si>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</si>
  <si>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</si>
  <si>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</si>
  <si>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</si>
  <si>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</si>
  <si>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</si>
  <si>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</si>
  <si>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</si>
  <si>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</si>
  <si>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</si>
  <si>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</si>
  <si>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</si>
  <si>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</si>
  <si>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</si>
  <si>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</si>
  <si>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</si>
  <si>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</si>
  <si>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</si>
  <si>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</si>
  <si>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</si>
  <si>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</si>
  <si>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</si>
  <si>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</si>
  <si>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</si>
  <si>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</si>
  <si>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</si>
  <si>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</si>
  <si>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</si>
  <si>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</si>
  <si>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</si>
  <si>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</si>
  <si>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</si>
  <si>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</si>
  <si>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</si>
  <si>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</si>
  <si>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</si>
  <si>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</si>
  <si>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</si>
  <si>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</si>
  <si>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</si>
  <si>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</si>
  <si>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</si>
  <si>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</si>
  <si>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</si>
  <si>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</si>
  <si>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</si>
  <si>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</si>
  <si>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</si>
  <si>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</si>
  <si>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</si>
  <si>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</si>
  <si>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</si>
  <si>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</si>
  <si>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</si>
  <si>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</si>
  <si>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</si>
  <si>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</si>
  <si>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</si>
  <si>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</si>
  <si>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</si>
  <si>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</si>
  <si>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</si>
  <si>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</si>
  <si>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</si>
  <si>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</si>
  <si>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</si>
  <si>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</si>
  <si>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</si>
  <si>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</si>
  <si>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</si>
  <si>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</si>
  <si>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</si>
  <si>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</si>
  <si>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</si>
  <si>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</si>
  <si>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</si>
  <si>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</si>
  <si>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</si>
  <si>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</si>
  <si>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</si>
  <si>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</si>
  <si>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</si>
  <si>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</si>
  <si>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</si>
  <si>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</si>
  <si>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</si>
  <si>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</si>
  <si>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</si>
  <si>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</si>
  <si>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</si>
  <si>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</si>
  <si>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</si>
  <si>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</si>
  <si>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</si>
  <si>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</si>
  <si>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</si>
  <si>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</si>
  <si>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</si>
  <si>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</si>
  <si>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</si>
  <si>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</si>
  <si>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</si>
  <si>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</si>
  <si>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</si>
  <si>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</si>
  <si>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</si>
  <si>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</si>
  <si>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</si>
  <si>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</si>
  <si>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</si>
  <si>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</si>
  <si>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</si>
  <si>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</si>
  <si>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</si>
  <si>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</si>
  <si>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</si>
  <si>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</si>
  <si>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</si>
  <si>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</si>
  <si>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</si>
  <si>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</si>
  <si>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</si>
  <si>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</si>
  <si>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</si>
  <si>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</si>
  <si>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</si>
  <si>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</si>
  <si>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</si>
  <si>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</si>
  <si>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</si>
  <si>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</si>
  <si>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</si>
  <si>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</si>
  <si>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</si>
  <si>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</si>
  <si>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</si>
  <si>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</si>
  <si>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</si>
  <si>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</si>
  <si>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</si>
  <si>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</si>
  <si>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</si>
  <si>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</si>
  <si>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</si>
  <si>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</si>
  <si>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</si>
  <si>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</si>
  <si>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</si>
  <si>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</si>
  <si>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</si>
  <si>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</si>
  <si>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</si>
  <si>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</si>
  <si>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</si>
  <si>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</si>
  <si>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</si>
  <si>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</si>
  <si>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</si>
  <si>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</si>
  <si>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</si>
  <si>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</si>
  <si>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</si>
  <si>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</si>
  <si>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</si>
  <si>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</si>
  <si>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</si>
  <si>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</si>
  <si>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</si>
  <si>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</si>
  <si>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</si>
  <si>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</si>
  <si>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</si>
  <si>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</si>
  <si>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</si>
  <si>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</si>
  <si>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</si>
  <si>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</si>
  <si>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</si>
  <si>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</si>
  <si>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</si>
  <si>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</si>
  <si>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</si>
  <si>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</si>
  <si>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</si>
  <si>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</si>
  <si>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</si>
  <si>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</si>
  <si>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</si>
  <si>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</si>
  <si>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</si>
  <si>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</si>
  <si>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</si>
  <si>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</si>
  <si>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</si>
  <si>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</si>
  <si>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</si>
  <si>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</si>
  <si>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</si>
  <si>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</si>
  <si>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</si>
  <si>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</si>
  <si>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</si>
  <si>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</si>
  <si>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</si>
  <si>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</si>
  <si>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</si>
  <si>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</si>
  <si>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</si>
  <si>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</si>
  <si>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</si>
  <si>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</si>
  <si>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</si>
  <si>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</si>
  <si>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</si>
  <si>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</si>
  <si>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</si>
  <si>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</si>
  <si>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</si>
  <si>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</si>
  <si>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</si>
  <si>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</si>
  <si>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</si>
  <si>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</si>
  <si>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</si>
  <si>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</si>
  <si>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</si>
  <si>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</si>
  <si>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</si>
  <si>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</si>
  <si>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</si>
  <si>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</si>
  <si>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</si>
  <si>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</si>
  <si>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</si>
  <si>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</si>
  <si>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</si>
  <si>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</si>
  <si>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</si>
  <si>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</si>
  <si>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</si>
  <si>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</si>
  <si>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</si>
  <si>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</si>
  <si>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</si>
  <si>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</si>
  <si>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</si>
  <si>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</si>
  <si>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</si>
  <si>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</si>
  <si>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</si>
  <si>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</si>
  <si>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</si>
  <si>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</si>
  <si>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</si>
  <si>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</si>
  <si>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</si>
  <si>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</si>
  <si>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</si>
  <si>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</si>
  <si>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</si>
  <si>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</si>
  <si>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</si>
  <si>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</si>
  <si>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</si>
  <si>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</si>
  <si>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</si>
  <si>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</si>
  <si>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</si>
  <si>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</si>
  <si>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</si>
  <si>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</si>
  <si>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</si>
  <si>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</si>
  <si>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</si>
  <si>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</si>
  <si>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</si>
  <si>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</si>
  <si>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</si>
  <si>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</si>
  <si>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</si>
  <si>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</si>
  <si>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</si>
  <si>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</si>
  <si>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</si>
  <si>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</si>
  <si>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</si>
  <si>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</si>
  <si>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</si>
  <si>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</si>
  <si>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</si>
  <si>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</si>
  <si>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</si>
  <si>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</si>
  <si>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</si>
  <si>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</si>
  <si>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</si>
  <si>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</si>
  <si>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</si>
  <si>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</si>
  <si>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</si>
  <si>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</si>
  <si>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</si>
  <si>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</si>
  <si>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</si>
  <si>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</si>
  <si>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</si>
  <si>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</si>
  <si>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</si>
  <si>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</si>
  <si>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</si>
  <si>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</si>
  <si>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</si>
  <si>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</si>
  <si>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</si>
  <si>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</si>
  <si>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</si>
  <si>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</si>
  <si>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</si>
  <si>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</si>
  <si>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</si>
  <si>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</si>
  <si>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</si>
  <si>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</si>
  <si>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</si>
  <si>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</si>
  <si>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</si>
  <si>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</si>
  <si>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</si>
  <si>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</si>
  <si>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</si>
  <si>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</si>
  <si>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</si>
  <si>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</si>
  <si>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</si>
  <si>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</si>
  <si>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</si>
  <si>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</si>
  <si>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</si>
  <si>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</si>
  <si>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</si>
  <si>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</si>
  <si>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</si>
  <si>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</si>
  <si>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</si>
  <si>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</si>
  <si>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</si>
  <si>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</si>
  <si>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</si>
  <si>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</si>
  <si>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</si>
  <si>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</si>
  <si>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</si>
  <si>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</si>
  <si>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</si>
  <si>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</si>
  <si>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</si>
  <si>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</si>
  <si>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</si>
  <si>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</si>
  <si>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</si>
  <si>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</si>
  <si>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</si>
  <si>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</si>
  <si>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</si>
  <si>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</si>
  <si>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</si>
  <si>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</si>
  <si>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</si>
  <si>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</si>
  <si>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</si>
  <si>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</si>
  <si>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</si>
  <si>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</si>
  <si>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</si>
  <si>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</si>
  <si>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</si>
  <si>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</si>
  <si>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</si>
  <si>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</si>
  <si>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</si>
  <si>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</si>
  <si>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</si>
  <si>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</si>
  <si>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</si>
  <si>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</si>
  <si>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</si>
  <si>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</si>
  <si>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</si>
  <si>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</si>
  <si>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</si>
  <si>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</si>
  <si>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</si>
  <si>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</si>
  <si>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</si>
  <si>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</si>
  <si>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</si>
  <si>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</si>
  <si>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</si>
  <si>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</si>
  <si>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</si>
  <si>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</si>
  <si>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</si>
  <si>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</si>
  <si>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</si>
  <si>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</si>
  <si>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</si>
  <si>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</si>
  <si>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</si>
  <si>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</si>
  <si>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</si>
  <si>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</si>
  <si>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</si>
  <si>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</si>
  <si>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</si>
  <si>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</si>
  <si>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</si>
  <si>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</si>
  <si>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</si>
  <si>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</si>
  <si>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</si>
  <si>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</si>
  <si>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</si>
  <si>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</si>
  <si>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</si>
  <si>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</si>
  <si>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</si>
  <si>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</si>
  <si>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</si>
  <si>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</si>
  <si>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</si>
  <si>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</si>
  <si>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</si>
  <si>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</si>
  <si>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</si>
  <si>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</si>
  <si>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</si>
  <si>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</si>
  <si>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</si>
  <si>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</si>
  <si>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</si>
  <si>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</si>
  <si>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</si>
  <si>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</si>
  <si>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</si>
  <si>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</si>
  <si>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</si>
  <si>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</si>
  <si>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</si>
  <si>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</si>
  <si>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</si>
  <si>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</si>
  <si>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</si>
  <si>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</si>
  <si>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</si>
  <si>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</si>
  <si>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</si>
  <si>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</si>
  <si>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</si>
  <si>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</si>
  <si>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</si>
  <si>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</si>
  <si>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</si>
  <si>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</si>
  <si>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</si>
  <si>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</si>
  <si>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</si>
  <si>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</si>
  <si>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</si>
  <si>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</si>
  <si>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</si>
  <si>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</si>
  <si>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</si>
  <si>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</si>
  <si>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</si>
  <si>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</si>
  <si>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</si>
  <si>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</si>
  <si>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</si>
  <si>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</si>
  <si>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</si>
  <si>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</si>
  <si>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</si>
  <si>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</si>
  <si>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</si>
  <si>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</si>
  <si>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</si>
  <si>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</si>
  <si>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</si>
  <si>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</si>
  <si>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</si>
  <si>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</si>
  <si>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</si>
  <si>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</si>
  <si>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</si>
  <si>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</si>
  <si>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</si>
  <si>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</si>
  <si>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</si>
  <si>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</si>
  <si>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</si>
  <si>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</si>
  <si>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</si>
  <si>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</si>
  <si>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</si>
  <si>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</si>
  <si>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</si>
  <si>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</si>
  <si>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</si>
  <si>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</si>
  <si>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</si>
  <si>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</si>
  <si>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</si>
  <si>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</si>
  <si>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</si>
  <si>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</si>
  <si>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</si>
  <si>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</si>
  <si>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</si>
  <si>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</si>
  <si>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</si>
  <si>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</si>
  <si>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</si>
  <si>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</si>
  <si>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</si>
  <si>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</si>
  <si>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</si>
  <si>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</si>
  <si>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</si>
  <si>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</si>
  <si>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</si>
  <si>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</si>
  <si>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</si>
  <si>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</si>
  <si>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</si>
  <si>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</si>
  <si>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</si>
  <si>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</si>
  <si>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</si>
  <si>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</si>
  <si>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</si>
  <si>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</si>
  <si>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</si>
  <si>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</si>
  <si>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</si>
  <si>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</si>
  <si>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</si>
  <si>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</si>
  <si>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</si>
  <si>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</si>
  <si>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</si>
  <si>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</si>
  <si>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</si>
  <si>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</si>
  <si>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</si>
  <si>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</si>
  <si>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</si>
  <si>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</si>
  <si>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</si>
  <si>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</si>
  <si>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</si>
  <si>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</si>
  <si>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</si>
  <si>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</si>
  <si>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</si>
  <si>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</si>
  <si>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</si>
  <si>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</si>
  <si>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</si>
  <si>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</si>
  <si>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</si>
  <si>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</si>
  <si>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</si>
  <si>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</si>
  <si>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</si>
  <si>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</si>
  <si>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</si>
  <si>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</si>
  <si>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</si>
  <si>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</si>
  <si>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</si>
  <si>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</si>
  <si>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</si>
  <si>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</si>
  <si>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</si>
  <si>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</si>
  <si>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</si>
  <si>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</si>
  <si>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</si>
  <si>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</si>
  <si>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</si>
  <si>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</si>
  <si>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</si>
  <si>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</si>
  <si>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</si>
  <si>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</si>
  <si>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</si>
  <si>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</si>
  <si>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</si>
  <si>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</si>
  <si>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</si>
  <si>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</si>
  <si>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</si>
  <si>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</si>
  <si>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</si>
  <si>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</si>
  <si>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</si>
  <si>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</si>
  <si>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</si>
  <si>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</si>
  <si>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</si>
  <si>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</si>
  <si>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</si>
  <si>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</si>
  <si>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</si>
  <si>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</si>
  <si>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</si>
  <si>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</si>
  <si>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</si>
  <si>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</si>
  <si>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</si>
  <si>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</si>
  <si>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</si>
  <si>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</si>
  <si>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</si>
  <si>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</si>
  <si>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</si>
  <si>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</si>
  <si>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</si>
  <si>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</si>
  <si>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</si>
  <si>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</si>
  <si>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</si>
  <si>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</si>
  <si>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</si>
  <si>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</si>
  <si>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</si>
  <si>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</si>
  <si>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</si>
  <si>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</si>
  <si>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</si>
  <si>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</si>
  <si>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</si>
  <si>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</si>
  <si>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</si>
  <si>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</si>
  <si>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</si>
  <si>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</si>
  <si>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</si>
  <si>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</si>
  <si>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</si>
  <si>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</si>
  <si>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</si>
  <si>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</si>
  <si>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</si>
  <si>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</si>
  <si>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</si>
  <si>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</si>
  <si>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</si>
  <si>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</si>
  <si>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</si>
  <si>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</si>
  <si>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</si>
  <si>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</si>
  <si>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</si>
  <si>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</si>
  <si>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</si>
  <si>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</si>
  <si>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</si>
  <si>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</si>
  <si>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</si>
  <si>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</si>
  <si>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</si>
  <si>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</si>
  <si>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</si>
  <si>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</si>
  <si>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</si>
  <si>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</si>
  <si>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</si>
  <si>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</si>
  <si>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</si>
  <si>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</si>
  <si>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</si>
  <si>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</si>
  <si>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</si>
  <si>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</si>
  <si>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</si>
  <si>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</si>
  <si>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</si>
  <si>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</si>
  <si>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</si>
  <si>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</si>
  <si>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</si>
  <si>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</si>
  <si>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</si>
  <si>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</si>
  <si>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</si>
  <si>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</si>
  <si>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</si>
  <si>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</si>
  <si>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</si>
  <si>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</si>
  <si>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</si>
  <si>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</si>
  <si>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</si>
  <si>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</si>
  <si>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</si>
  <si>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</si>
  <si>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</si>
  <si>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</si>
  <si>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</si>
  <si>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</si>
  <si>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</si>
  <si>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</si>
  <si>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</si>
  <si>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</si>
  <si>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</si>
  <si>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</si>
  <si>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</si>
  <si>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</si>
  <si>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</si>
  <si>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</si>
  <si>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</si>
  <si>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</si>
  <si>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</si>
  <si>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</si>
  <si>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</si>
  <si>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</si>
  <si>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</si>
  <si>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</si>
  <si>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</si>
  <si>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</si>
  <si>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</si>
  <si>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</si>
  <si>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</si>
  <si>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</si>
  <si>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</si>
  <si>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</si>
  <si>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</si>
  <si>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</si>
  <si>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</si>
  <si>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</si>
  <si>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</si>
  <si>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</si>
  <si>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</si>
  <si>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</si>
  <si>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</si>
  <si>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</si>
  <si>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</si>
  <si>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</si>
  <si>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</si>
  <si>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</si>
  <si>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</si>
  <si>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</si>
  <si>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</si>
  <si>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</si>
  <si>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</si>
  <si>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</si>
  <si>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</si>
  <si>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</si>
  <si>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</si>
  <si>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</si>
  <si>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</si>
  <si>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</si>
  <si>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</si>
  <si>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</si>
  <si>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</si>
  <si>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</si>
  <si>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</si>
  <si>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</si>
  <si>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</si>
  <si>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</si>
  <si>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</si>
  <si>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</si>
  <si>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</si>
  <si>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</si>
  <si>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</si>
  <si>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</si>
  <si>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</si>
  <si>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</si>
  <si>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</si>
  <si>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</si>
  <si>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</si>
  <si>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</si>
  <si>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</si>
  <si>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</si>
  <si>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</si>
  <si>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</si>
  <si>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</si>
  <si>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</si>
  <si>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</si>
  <si>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</si>
  <si>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</si>
  <si>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</si>
  <si>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</si>
  <si>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</si>
  <si>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</si>
  <si>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</si>
  <si>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</si>
  <si>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</si>
  <si>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</si>
  <si>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</si>
  <si>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</si>
  <si>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</si>
  <si>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</si>
  <si>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</si>
  <si>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</si>
  <si>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</si>
  <si>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</si>
  <si>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</si>
  <si>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</si>
  <si>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</si>
  <si>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</si>
  <si>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</si>
  <si>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</si>
  <si>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</si>
  <si>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</si>
  <si>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</si>
  <si>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</si>
  <si>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</si>
  <si>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</si>
  <si>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</si>
  <si>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</si>
  <si>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</si>
  <si>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</si>
  <si>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</si>
  <si>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</si>
  <si>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</si>
  <si>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</si>
  <si>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</si>
  <si>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</si>
  <si>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</si>
  <si>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</si>
  <si>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</si>
  <si>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</si>
  <si>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</si>
  <si>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</si>
  <si>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</si>
  <si>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</si>
  <si>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</si>
  <si>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</si>
  <si>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</si>
  <si>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</si>
  <si>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</si>
  <si>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</si>
  <si>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</si>
  <si>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</si>
  <si>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</si>
  <si>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</si>
  <si>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</si>
  <si>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</si>
  <si>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</si>
  <si>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</si>
  <si>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</si>
  <si>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</si>
  <si>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</si>
  <si>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</si>
  <si>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</si>
  <si>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</si>
  <si>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</si>
  <si>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</si>
  <si>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</si>
  <si>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</si>
  <si>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</si>
  <si>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</si>
  <si>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</si>
  <si>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</si>
  <si>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</si>
  <si>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</si>
  <si>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</si>
  <si>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</si>
  <si>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</si>
  <si>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</si>
  <si>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</si>
  <si>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</si>
  <si>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</si>
  <si>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</si>
  <si>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</si>
  <si>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</si>
  <si>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</si>
  <si>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</si>
  <si>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</si>
  <si>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</si>
  <si>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</si>
  <si>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</si>
  <si>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</si>
  <si>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</si>
  <si>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</si>
  <si>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</si>
  <si>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</si>
  <si>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</si>
  <si>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</si>
  <si>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</si>
  <si>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</si>
  <si>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</si>
  <si>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</si>
  <si>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</si>
  <si>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</si>
  <si>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</si>
  <si>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</si>
  <si>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</si>
  <si>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</si>
  <si>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</si>
  <si>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</si>
  <si>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</si>
  <si>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</si>
  <si>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</si>
  <si>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</si>
  <si>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</si>
  <si>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</si>
  <si>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</si>
  <si>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</si>
  <si>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</si>
  <si>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</si>
  <si>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</si>
  <si>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</si>
  <si>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</si>
  <si>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</si>
  <si>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</si>
  <si>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</si>
  <si>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</si>
  <si>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</si>
  <si>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</si>
  <si>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</si>
  <si>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</si>
  <si>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</si>
  <si>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</si>
  <si>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</si>
  <si>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</si>
  <si>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</si>
  <si>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</si>
  <si>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</si>
  <si>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</si>
  <si>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</si>
  <si>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</si>
  <si>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</si>
  <si>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</si>
  <si>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</si>
  <si>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</si>
  <si>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</si>
  <si>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</si>
  <si>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</si>
  <si>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</si>
  <si>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</si>
  <si>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</si>
  <si>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</si>
  <si>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</si>
  <si>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</si>
  <si>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</si>
  <si>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</si>
  <si>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</si>
  <si>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</si>
  <si>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</si>
  <si>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</si>
  <si>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</si>
  <si>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</si>
  <si>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</si>
  <si>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</si>
  <si>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</si>
  <si>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</si>
  <si>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</si>
  <si>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</si>
  <si>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</si>
  <si>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</si>
  <si>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</si>
  <si>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</si>
  <si>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</si>
  <si>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</si>
  <si>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</si>
  <si>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</si>
  <si>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</si>
  <si>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</si>
  <si>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</si>
  <si>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</si>
  <si>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</si>
  <si>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</si>
  <si>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</si>
  <si>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</si>
  <si>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</si>
  <si>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</si>
  <si>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</si>
  <si>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</si>
  <si>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</si>
  <si>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</si>
  <si>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</si>
  <si>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</si>
  <si>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</si>
  <si>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</si>
  <si>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</si>
  <si>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</si>
  <si>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</si>
  <si>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</si>
  <si>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</si>
  <si>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</si>
  <si>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</si>
  <si>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</si>
  <si>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</si>
  <si>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</si>
  <si>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</si>
  <si>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</si>
  <si>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</si>
  <si>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</si>
  <si>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</si>
  <si>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</si>
  <si>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</si>
  <si>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</si>
  <si>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</si>
  <si>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</si>
  <si>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</si>
  <si>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</si>
  <si>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</si>
  <si>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</si>
  <si>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</si>
  <si>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</si>
  <si>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</si>
  <si>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</si>
  <si>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</si>
  <si>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</si>
  <si>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</si>
  <si>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</si>
  <si>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</si>
  <si>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</si>
  <si>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</si>
  <si>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</si>
  <si>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</si>
  <si>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</si>
  <si>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</si>
  <si>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</si>
  <si>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</si>
  <si>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</si>
  <si>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</si>
  <si>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</si>
  <si>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</si>
  <si>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</si>
  <si>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</si>
  <si>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</si>
  <si>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</si>
  <si>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</si>
  <si>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</si>
  <si>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</si>
  <si>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</si>
  <si>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</si>
  <si>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</si>
  <si>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</si>
  <si>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</si>
  <si>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</si>
  <si>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</si>
  <si>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</si>
  <si>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</si>
  <si>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</si>
  <si>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</si>
  <si>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</si>
  <si>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</si>
  <si>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</si>
  <si>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</si>
  <si>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</si>
  <si>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</si>
  <si>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</si>
  <si>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</si>
  <si>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</si>
  <si>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</si>
  <si>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</si>
  <si>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</si>
  <si>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</si>
  <si>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</si>
  <si>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</si>
  <si>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</si>
  <si>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</si>
  <si>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</si>
  <si>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</si>
  <si>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</si>
  <si>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</si>
  <si>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</si>
  <si>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</si>
  <si>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</si>
  <si>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</si>
  <si>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</si>
  <si>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</si>
  <si>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</si>
  <si>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</si>
  <si>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</si>
  <si>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</si>
  <si>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</si>
  <si>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</si>
  <si>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</si>
  <si>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</si>
  <si>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</si>
  <si>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</si>
  <si>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</si>
  <si>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</si>
  <si>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</si>
  <si>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</si>
  <si>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</si>
  <si>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</si>
  <si>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</si>
  <si>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</si>
  <si>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</si>
  <si>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</si>
  <si>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</si>
  <si>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</si>
  <si>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</si>
  <si>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</si>
  <si>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</si>
  <si>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</si>
  <si>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</si>
  <si>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</si>
  <si>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</si>
  <si>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</si>
  <si>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</si>
  <si>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</si>
  <si>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</si>
  <si>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</si>
  <si>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</si>
  <si>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</si>
  <si>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</si>
  <si>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</si>
  <si>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</si>
  <si>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</si>
  <si>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</si>
  <si>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</si>
  <si>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</si>
  <si>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</si>
  <si>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</si>
  <si>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</si>
  <si>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</si>
  <si>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</si>
  <si>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</si>
  <si>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</si>
  <si>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</si>
  <si>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</si>
  <si>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</si>
  <si>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</si>
  <si>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</si>
  <si>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</si>
  <si>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</si>
  <si>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</si>
  <si>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</si>
  <si>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</si>
  <si>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</si>
  <si>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</si>
  <si>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</si>
  <si>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</si>
  <si>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</si>
  <si>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</si>
  <si>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</si>
  <si>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</si>
  <si>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</si>
  <si>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</si>
  <si>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</si>
  <si>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</si>
  <si>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</si>
  <si>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</si>
  <si>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</si>
  <si>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</si>
  <si>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</si>
  <si>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</si>
  <si>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</si>
  <si>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</si>
  <si>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</si>
  <si>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</si>
  <si>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</si>
  <si>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</si>
  <si>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</si>
  <si>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</si>
  <si>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</si>
  <si>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</si>
  <si>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</si>
  <si>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</si>
  <si>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</si>
  <si>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</si>
  <si>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</si>
  <si>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</si>
  <si>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</si>
  <si>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</si>
  <si>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</si>
  <si>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</si>
  <si>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</si>
  <si>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</si>
  <si>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</si>
  <si>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</si>
  <si>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</si>
  <si>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</si>
  <si>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</si>
  <si>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</si>
  <si>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</si>
  <si>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</si>
  <si>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</si>
  <si>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</si>
  <si>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</si>
  <si>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</si>
  <si>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</si>
  <si>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</si>
  <si>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</si>
  <si>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</si>
  <si>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</si>
  <si>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</si>
  <si>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</si>
  <si>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</si>
  <si>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</si>
  <si>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</si>
  <si>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</si>
  <si>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</si>
  <si>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</si>
  <si>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</si>
  <si>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</si>
  <si>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</si>
  <si>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</si>
  <si>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</si>
  <si>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</si>
  <si>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</si>
  <si>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</si>
  <si>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</si>
  <si>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</si>
  <si>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</si>
  <si>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</si>
  <si>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</si>
  <si>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</si>
  <si>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</si>
  <si>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</si>
  <si>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</si>
  <si>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</si>
  <si>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</si>
  <si>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</si>
  <si>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</si>
  <si>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</si>
  <si>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</si>
  <si>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</si>
  <si>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</si>
  <si>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</si>
  <si>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</si>
  <si>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</si>
  <si>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</si>
  <si>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</si>
  <si>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</si>
  <si>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</si>
  <si>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</si>
  <si>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</si>
  <si>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</si>
  <si>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</si>
  <si>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</si>
  <si>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</si>
  <si>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</si>
  <si>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</si>
  <si>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</si>
  <si>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</si>
  <si>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</si>
  <si>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</si>
  <si>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</si>
  <si>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</si>
  <si>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</si>
  <si>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</si>
  <si>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</si>
  <si>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</si>
  <si>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</si>
  <si>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</si>
  <si>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</si>
  <si>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</si>
  <si>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</si>
  <si>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</si>
  <si>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</si>
  <si>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</si>
  <si>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</si>
  <si>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</si>
  <si>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</si>
  <si>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</si>
  <si>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</si>
  <si>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</si>
  <si>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</si>
  <si>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</si>
  <si>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</si>
  <si>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</si>
  <si>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</si>
  <si>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</si>
  <si>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</si>
  <si>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</si>
  <si>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</si>
  <si>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</si>
  <si>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</si>
  <si>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</si>
  <si>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</si>
  <si>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</si>
  <si>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</si>
  <si>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</si>
  <si>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</si>
  <si>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</si>
  <si>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</si>
  <si>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</si>
  <si>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</si>
  <si>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</si>
  <si>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</si>
  <si>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</si>
  <si>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</si>
  <si>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</si>
  <si>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</si>
  <si>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</si>
  <si>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</si>
  <si>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</si>
  <si>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</si>
  <si>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</si>
  <si>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</si>
  <si>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</si>
  <si>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</si>
  <si>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</si>
  <si>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</si>
  <si>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</si>
  <si>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</si>
  <si>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</si>
  <si>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</si>
  <si>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</si>
  <si>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</si>
  <si>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</si>
  <si>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</si>
  <si>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</si>
  <si>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</si>
  <si>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</si>
  <si>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</si>
  <si>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</si>
  <si>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</si>
  <si>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</si>
  <si>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</si>
  <si>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</si>
  <si>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</si>
  <si>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</si>
  <si>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</si>
  <si>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</si>
  <si>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</si>
  <si>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</si>
  <si>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</si>
  <si>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</si>
  <si>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</si>
  <si>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</si>
  <si>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</si>
  <si>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</si>
  <si>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</si>
  <si>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</si>
  <si>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</si>
  <si>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</si>
  <si>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</si>
  <si>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</si>
  <si>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</si>
  <si>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</si>
  <si>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</si>
  <si>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</si>
  <si>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</si>
  <si>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</si>
  <si>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</si>
  <si>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</si>
  <si>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</si>
  <si>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</si>
  <si>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</si>
  <si>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</si>
  <si>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</si>
  <si>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</si>
  <si>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</si>
  <si>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</si>
  <si>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</si>
  <si>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</si>
  <si>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</si>
  <si>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</si>
  <si>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</si>
  <si>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</si>
  <si>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</si>
  <si>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</si>
  <si>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</si>
  <si>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</si>
  <si>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</si>
  <si>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</si>
  <si>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</si>
  <si>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</si>
  <si>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</si>
  <si>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</si>
  <si>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</si>
  <si>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</si>
  <si>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</si>
  <si>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</si>
  <si>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</si>
  <si>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</si>
  <si>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</si>
  <si>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</si>
  <si>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</si>
  <si>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</si>
  <si>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</si>
  <si>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</si>
  <si>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</si>
  <si>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</si>
  <si>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</si>
  <si>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</si>
  <si>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</si>
  <si>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</si>
  <si>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</si>
  <si>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</si>
  <si>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</si>
  <si>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</si>
  <si>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</si>
  <si>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</si>
  <si>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</si>
  <si>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</si>
  <si>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</si>
  <si>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</si>
  <si>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</si>
  <si>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</si>
  <si>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</si>
  <si>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</si>
  <si>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</si>
  <si>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</si>
  <si>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</si>
  <si>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</si>
  <si>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</si>
  <si>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</si>
  <si>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</si>
  <si>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</si>
  <si>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</si>
  <si>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</si>
  <si>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</si>
  <si>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</si>
  <si>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</si>
  <si>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</si>
  <si>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</si>
  <si>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</si>
  <si>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</si>
  <si>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</si>
  <si>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</si>
  <si>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</si>
  <si>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</si>
  <si>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</si>
  <si>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</si>
  <si>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</si>
  <si>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</si>
  <si>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</si>
  <si>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</si>
  <si>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</si>
  <si>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</si>
  <si>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</si>
  <si>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</si>
  <si>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</si>
  <si>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</si>
  <si>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</si>
  <si>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</si>
  <si>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</si>
  <si>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</si>
  <si>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</si>
  <si>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</si>
  <si>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</si>
  <si>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</si>
  <si>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</si>
  <si>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</si>
  <si>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</si>
  <si>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</si>
  <si>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</si>
  <si>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</si>
  <si>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</si>
  <si>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</si>
  <si>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</si>
  <si>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</si>
  <si>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</si>
  <si>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</si>
  <si>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</si>
  <si>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</si>
  <si>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</si>
  <si>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</si>
  <si>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</si>
  <si>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</si>
  <si>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</si>
  <si>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</si>
  <si>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</si>
  <si>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</si>
  <si>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</si>
  <si>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</si>
  <si>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</si>
  <si>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</si>
  <si>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</si>
  <si>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</si>
  <si>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</si>
  <si>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</si>
  <si>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</si>
  <si>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</si>
  <si>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</si>
  <si>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</si>
  <si>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</si>
  <si>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</si>
  <si>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</si>
  <si>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</si>
  <si>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</si>
  <si>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</si>
  <si>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</si>
  <si>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</si>
  <si>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</si>
  <si>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</si>
  <si>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</si>
  <si>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</si>
  <si>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</si>
  <si>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</si>
  <si>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</si>
  <si>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</si>
  <si>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</si>
  <si>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</si>
  <si>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</si>
  <si>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</si>
  <si>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</si>
  <si>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</si>
  <si>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</si>
  <si>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</si>
  <si>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</si>
  <si>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</si>
  <si>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</si>
  <si>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</si>
  <si>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</si>
  <si>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</si>
  <si>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</si>
  <si>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</si>
  <si>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</si>
  <si>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</si>
  <si>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</si>
  <si>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</si>
  <si>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</si>
  <si>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</si>
  <si>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</si>
  <si>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</si>
  <si>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</si>
  <si>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</si>
  <si>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</si>
  <si>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</si>
  <si>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</si>
  <si>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</si>
  <si>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</si>
  <si>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</si>
  <si>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</si>
  <si>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</si>
  <si>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</si>
  <si>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</si>
  <si>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</si>
  <si>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</si>
  <si>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</si>
  <si>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</si>
  <si>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</si>
  <si>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</si>
  <si>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</si>
  <si>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</si>
  <si>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</si>
  <si>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</si>
  <si>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</si>
  <si>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</si>
  <si>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</si>
  <si>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</si>
  <si>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</si>
  <si>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</si>
  <si>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</si>
  <si>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</si>
  <si>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</si>
  <si>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</si>
  <si>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</si>
  <si>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</si>
  <si>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</si>
  <si>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</si>
  <si>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</si>
  <si>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</si>
  <si>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</si>
  <si>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</si>
  <si>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</si>
  <si>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</si>
  <si>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</si>
  <si>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</si>
  <si>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</si>
  <si>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</si>
  <si>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</si>
  <si>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</si>
  <si>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</si>
  <si>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</si>
  <si>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</si>
  <si>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</si>
  <si>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</si>
  <si>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</si>
  <si>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</si>
  <si>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</si>
  <si>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</si>
  <si>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</si>
  <si>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</si>
  <si>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</si>
  <si>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</si>
  <si>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</si>
  <si>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</si>
  <si>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</si>
  <si>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</si>
  <si>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</si>
  <si>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</si>
  <si>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</si>
  <si>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</si>
  <si>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</si>
  <si>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</si>
  <si>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</si>
  <si>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</si>
  <si>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</si>
  <si>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</si>
  <si>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</si>
  <si>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</si>
  <si>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</si>
  <si>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</si>
  <si>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</si>
  <si>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</si>
  <si>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</si>
  <si>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</si>
  <si>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</si>
  <si>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</si>
  <si>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</si>
  <si>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</si>
  <si>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</si>
  <si>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</si>
  <si>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</si>
  <si>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</si>
  <si>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</si>
  <si>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</si>
  <si>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</si>
  <si>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</si>
  <si>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</si>
  <si>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</si>
  <si>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</si>
  <si>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</si>
  <si>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</si>
  <si>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</si>
  <si>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</si>
  <si>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</si>
  <si>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</si>
  <si>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</si>
  <si>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</si>
  <si>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</si>
  <si>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</si>
  <si>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</si>
  <si>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</si>
  <si>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</si>
  <si>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</si>
  <si>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</si>
  <si>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</si>
  <si>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</si>
  <si>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</si>
  <si>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</si>
  <si>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</si>
  <si>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</si>
  <si>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</si>
  <si>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</si>
  <si>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</si>
  <si>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</si>
  <si>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</si>
  <si>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</si>
  <si>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</si>
  <si>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</si>
  <si>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</si>
  <si>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</si>
  <si>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</si>
  <si>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</si>
  <si>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</si>
  <si>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</si>
  <si>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</si>
  <si>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</si>
  <si>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</si>
  <si>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</si>
  <si>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</si>
  <si>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</si>
  <si>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</si>
  <si>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</si>
  <si>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</si>
  <si>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</si>
  <si>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</si>
  <si>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</si>
  <si>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</si>
  <si>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</si>
  <si>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</si>
  <si>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</si>
  <si>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</si>
  <si>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</si>
  <si>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</si>
  <si>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</si>
  <si>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</si>
  <si>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</si>
  <si>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</si>
  <si>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</si>
  <si>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</si>
  <si>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</si>
  <si>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</si>
  <si>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</si>
  <si>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</si>
  <si>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</si>
  <si>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</si>
  <si>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</si>
  <si>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</si>
  <si>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</si>
  <si>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</si>
  <si>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</si>
  <si>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</si>
  <si>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</si>
  <si>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</si>
  <si>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</si>
  <si>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</si>
  <si>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</si>
  <si>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</si>
  <si>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</si>
  <si>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</si>
  <si>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</si>
  <si>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</si>
  <si>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</si>
  <si>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</si>
  <si>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</si>
  <si>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</si>
  <si>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</si>
  <si>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</si>
  <si>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</si>
  <si>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</si>
  <si>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</si>
  <si>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</si>
  <si>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</si>
  <si>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</si>
  <si>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</si>
  <si>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</si>
  <si>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</si>
  <si>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</si>
  <si>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</si>
  <si>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</si>
  <si>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</si>
  <si>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</si>
  <si>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</si>
  <si>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</si>
  <si>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</si>
  <si>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</si>
  <si>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</si>
  <si>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</si>
  <si>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</si>
  <si>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</si>
  <si>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</si>
  <si>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</si>
  <si>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</si>
  <si>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</si>
  <si>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</si>
  <si>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</si>
  <si>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</si>
  <si>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</si>
  <si>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</si>
  <si>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</si>
  <si>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</si>
  <si>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</si>
  <si>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</si>
  <si>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</si>
  <si>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</si>
  <si>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</si>
  <si>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</si>
  <si>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</si>
  <si>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</si>
  <si>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</si>
  <si>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</si>
  <si>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</si>
  <si>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</si>
  <si>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</si>
  <si>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</si>
  <si>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</si>
  <si>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</si>
  <si>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</si>
  <si>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</si>
  <si>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</si>
  <si>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</si>
  <si>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</si>
  <si>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</si>
  <si>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</si>
  <si>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</si>
  <si>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</si>
  <si>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</si>
  <si>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</si>
  <si>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</si>
  <si>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</si>
  <si>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</si>
  <si>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</si>
  <si>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</si>
  <si>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</si>
  <si>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</si>
  <si>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</si>
  <si>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</si>
  <si>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</si>
  <si>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</si>
  <si>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</si>
  <si>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</si>
  <si>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</si>
  <si>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</si>
  <si>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</si>
  <si>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</si>
  <si>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</si>
  <si>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</si>
  <si>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</si>
  <si>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</si>
  <si>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</si>
  <si>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</si>
  <si>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</si>
  <si>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</si>
  <si>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</si>
  <si>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</si>
  <si>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</si>
  <si>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</si>
  <si>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</si>
  <si>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</si>
  <si>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</si>
  <si>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</si>
  <si>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</si>
  <si>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</si>
  <si>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</si>
  <si>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</si>
  <si>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</si>
  <si>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</si>
  <si>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</si>
  <si>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</si>
  <si>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</si>
  <si>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</si>
  <si>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</si>
  <si>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</si>
  <si>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</si>
  <si>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</si>
  <si>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</si>
  <si>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</si>
  <si>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</si>
  <si>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</si>
  <si>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</si>
  <si>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</si>
  <si>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</si>
  <si>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</si>
  <si>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</si>
  <si>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</si>
  <si>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</si>
  <si>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</si>
  <si>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</si>
  <si>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</si>
  <si>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</si>
  <si>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</si>
  <si>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</si>
  <si>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</si>
  <si>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</si>
  <si>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</si>
  <si>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</si>
  <si>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</si>
  <si>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</si>
  <si>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</si>
  <si>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</si>
  <si>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</si>
  <si>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</si>
  <si>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</si>
  <si>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</si>
  <si>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</si>
  <si>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</si>
  <si>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</si>
  <si>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</si>
  <si>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</si>
  <si>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</si>
  <si>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</si>
  <si>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</si>
  <si>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</si>
  <si>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</si>
  <si>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</si>
  <si>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</si>
  <si>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</si>
  <si>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</si>
  <si>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</si>
  <si>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</si>
  <si>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</si>
  <si>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</si>
  <si>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</si>
  <si>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</si>
  <si>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</si>
  <si>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</si>
  <si>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</si>
  <si>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</si>
  <si>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</si>
  <si>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</si>
  <si>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</si>
  <si>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</si>
  <si>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</si>
  <si>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</si>
  <si>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</si>
  <si>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</si>
  <si>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</si>
  <si>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</si>
  <si>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</si>
  <si>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</si>
  <si>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</si>
  <si>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</si>
  <si>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</si>
  <si>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</si>
  <si>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</si>
  <si>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</si>
  <si>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</si>
  <si>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</si>
  <si>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</si>
  <si>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</si>
  <si>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</si>
  <si>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</si>
  <si>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</si>
  <si>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</si>
  <si>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</si>
  <si>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</si>
  <si>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</si>
  <si>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</si>
  <si>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</si>
  <si>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</si>
  <si>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</si>
  <si>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</si>
  <si>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</si>
  <si>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</si>
  <si>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</si>
  <si>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</si>
  <si>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</si>
  <si>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</si>
  <si>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</si>
  <si>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</si>
  <si>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</si>
  <si>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</si>
  <si>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</si>
  <si>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</si>
  <si>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</si>
  <si>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</si>
  <si>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</si>
  <si>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</si>
  <si>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</si>
  <si>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</si>
  <si>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</si>
  <si>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</si>
  <si>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</si>
  <si>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</si>
  <si>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</si>
  <si>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</si>
  <si>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</si>
  <si>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</si>
  <si>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</si>
  <si>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</si>
  <si>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</si>
  <si>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</si>
  <si>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</si>
  <si>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</si>
  <si>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</si>
  <si>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</si>
  <si>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</si>
  <si>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</si>
  <si>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</si>
  <si>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</si>
  <si>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</si>
  <si>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</si>
  <si>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</si>
  <si>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</si>
  <si>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</si>
  <si>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</si>
  <si>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</si>
  <si>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</si>
  <si>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</si>
  <si>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</si>
  <si>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</si>
  <si>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</si>
  <si>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</si>
  <si>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</si>
  <si>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</si>
  <si>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</si>
  <si>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</si>
  <si>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</si>
  <si>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</si>
  <si>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</si>
  <si>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</si>
  <si>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</si>
  <si>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</si>
  <si>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</si>
  <si>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</si>
  <si>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</si>
  <si>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</si>
  <si>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</si>
  <si>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</si>
  <si>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</si>
  <si>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</si>
  <si>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</si>
  <si>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</si>
  <si>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</si>
  <si>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</si>
  <si>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</si>
  <si>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</si>
  <si>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</si>
  <si>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</si>
  <si>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</si>
  <si>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</si>
  <si>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</si>
  <si>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</si>
  <si>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</si>
  <si>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</si>
  <si>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</si>
  <si>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</si>
  <si>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</si>
  <si>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</si>
  <si>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</si>
  <si>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</si>
  <si>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</si>
  <si>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</si>
  <si>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</si>
  <si>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</si>
  <si>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</si>
  <si>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</si>
  <si>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</si>
  <si>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</si>
  <si>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</si>
  <si>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</si>
  <si>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</si>
  <si>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</si>
  <si>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</si>
  <si>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</si>
  <si>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</si>
  <si>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</si>
  <si>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</si>
  <si>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</si>
  <si>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</si>
  <si>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</si>
  <si>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</si>
  <si>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</si>
  <si>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</si>
  <si>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</si>
  <si>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</si>
  <si>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</si>
  <si>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</si>
  <si>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</si>
  <si>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</si>
  <si>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</si>
  <si>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</si>
  <si>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</si>
  <si>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</si>
  <si>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</si>
  <si>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</si>
  <si>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</si>
  <si>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</si>
  <si>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</si>
  <si>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</si>
  <si>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</si>
  <si>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</si>
  <si>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</si>
  <si>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</si>
  <si>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</si>
  <si>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</si>
  <si>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</si>
  <si>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</si>
  <si>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</si>
  <si>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</si>
  <si>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</si>
  <si>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</si>
  <si>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</si>
  <si>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</si>
  <si>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</si>
  <si>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</si>
  <si>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</si>
  <si>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</si>
  <si>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</si>
  <si>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</si>
  <si>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</si>
  <si>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</si>
  <si>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</si>
  <si>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</si>
  <si>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</si>
  <si>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</si>
  <si>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</si>
  <si>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</si>
  <si>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</si>
  <si>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</si>
  <si>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</si>
  <si>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</si>
  <si>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</si>
  <si>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</si>
  <si>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</si>
  <si>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</si>
  <si>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</si>
  <si>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</si>
  <si>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</si>
  <si>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</si>
  <si>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</si>
  <si>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</si>
  <si>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</si>
  <si>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</si>
  <si>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</si>
  <si>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</si>
  <si>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</si>
  <si>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</si>
  <si>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</si>
  <si>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</si>
  <si>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</si>
  <si>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</si>
  <si>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</si>
  <si>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</si>
  <si>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</si>
  <si>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</si>
  <si>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</si>
  <si>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</si>
  <si>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</si>
  <si>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</si>
  <si>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</si>
  <si>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</si>
  <si>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</si>
  <si>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</si>
  <si>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</si>
  <si>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</si>
  <si>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</si>
  <si>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</si>
  <si>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</si>
  <si>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</si>
  <si>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</si>
  <si>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</si>
  <si>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</si>
  <si>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</si>
  <si>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</si>
  <si>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</si>
  <si>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</si>
  <si>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</si>
  <si>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</si>
  <si>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</si>
  <si>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</si>
  <si>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</si>
  <si>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</si>
  <si>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</si>
  <si>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</si>
  <si>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</si>
  <si>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</si>
  <si>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</si>
  <si>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</si>
  <si>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</si>
  <si>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</si>
  <si>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</si>
  <si>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</si>
  <si>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</si>
  <si>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</si>
  <si>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</si>
  <si>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</si>
  <si>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</si>
  <si>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</si>
  <si>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</si>
  <si>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</si>
  <si>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</si>
  <si>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</si>
  <si>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</si>
  <si>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</si>
  <si>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</si>
  <si>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</si>
  <si>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</si>
  <si>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</si>
  <si>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</si>
  <si>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</si>
  <si>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</si>
  <si>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</si>
  <si>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</si>
  <si>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</si>
  <si>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</si>
  <si>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</si>
  <si>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</si>
  <si>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</si>
  <si>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</si>
  <si>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</si>
  <si>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</si>
  <si>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</si>
  <si>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</si>
  <si>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</si>
  <si>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</si>
  <si>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</si>
  <si>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</si>
  <si>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</si>
  <si>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</si>
  <si>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</si>
  <si>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</si>
  <si>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</si>
  <si>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</si>
  <si>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</si>
  <si>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</si>
  <si>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</si>
  <si>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</si>
  <si>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</si>
  <si>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</si>
  <si>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</si>
  <si>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</si>
  <si>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</si>
  <si>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</si>
  <si>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</si>
  <si>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</si>
  <si>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</si>
  <si>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</si>
  <si>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</si>
  <si>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</si>
  <si>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</si>
  <si>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</si>
  <si>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</si>
  <si>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</si>
  <si>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</si>
  <si>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</si>
  <si>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</si>
  <si>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</si>
  <si>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</si>
  <si>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</si>
  <si>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</si>
  <si>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</si>
  <si>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</si>
  <si>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</si>
  <si>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</si>
  <si>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</si>
  <si>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</si>
  <si>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</si>
  <si>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</si>
  <si>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</si>
  <si>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</si>
  <si>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</si>
  <si>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</si>
  <si>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</si>
  <si>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</si>
  <si>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</si>
  <si>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</si>
  <si>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</si>
  <si>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</si>
  <si>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</si>
  <si>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</si>
  <si>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</si>
  <si>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</si>
  <si>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</si>
  <si>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</si>
  <si>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</si>
  <si>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</si>
  <si>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</si>
  <si>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</si>
  <si>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</si>
  <si>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</si>
  <si>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</si>
  <si>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</si>
  <si>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</si>
  <si>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</si>
  <si>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</si>
  <si>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</si>
  <si>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</si>
  <si>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</si>
  <si>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</si>
  <si>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</si>
  <si>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</si>
  <si>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</si>
  <si>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</si>
  <si>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</si>
  <si>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</si>
  <si>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</si>
  <si>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</si>
  <si>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</si>
  <si>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</si>
  <si>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</si>
  <si>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</si>
  <si>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</si>
  <si>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</si>
  <si>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</si>
  <si>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</si>
  <si>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</si>
  <si>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</si>
  <si>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</si>
  <si>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</si>
  <si>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</si>
  <si>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</si>
  <si>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</si>
  <si>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</si>
  <si>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</si>
  <si>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</si>
  <si>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</si>
  <si>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</si>
  <si>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</si>
  <si>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</si>
  <si>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</si>
  <si>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</si>
  <si>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</si>
  <si>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</si>
  <si>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</si>
  <si>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</si>
  <si>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</si>
  <si>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</si>
  <si>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</si>
  <si>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</si>
  <si>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</si>
  <si>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</si>
  <si>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</si>
  <si>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</si>
  <si>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</si>
  <si>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</si>
  <si>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</si>
  <si>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</si>
  <si>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</si>
  <si>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</si>
  <si>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</si>
  <si>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</si>
  <si>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</si>
  <si>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</si>
  <si>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</si>
  <si>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</si>
  <si>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</si>
  <si>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</si>
  <si>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</si>
  <si>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</si>
  <si>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</si>
  <si>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</si>
  <si>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</si>
  <si>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</si>
  <si>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</si>
  <si>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</si>
  <si>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</si>
  <si>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</si>
  <si>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</si>
  <si>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</si>
  <si>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</si>
  <si>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</si>
  <si>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</si>
  <si>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</si>
  <si>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</si>
  <si>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</si>
  <si>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</si>
  <si>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</si>
  <si>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</si>
  <si>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</si>
  <si>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</si>
  <si>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</si>
  <si>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</si>
  <si>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</si>
  <si>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</si>
  <si>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</si>
  <si>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</si>
  <si>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</si>
  <si>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</si>
  <si>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</si>
  <si>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</si>
  <si>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</si>
  <si>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</si>
  <si>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</si>
  <si>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</si>
  <si>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</si>
  <si>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</si>
  <si>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</si>
  <si>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</si>
  <si>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</si>
  <si>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</si>
  <si>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</si>
  <si>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</si>
  <si>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</si>
  <si>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</si>
  <si>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</si>
  <si>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</si>
  <si>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</si>
  <si>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</si>
  <si>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</si>
  <si>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</si>
  <si>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</si>
  <si>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</si>
  <si>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</si>
  <si>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</si>
  <si>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</si>
  <si>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</si>
  <si>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</si>
  <si>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</si>
  <si>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</si>
  <si>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</si>
  <si>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</si>
  <si>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</si>
  <si>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</si>
  <si>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</si>
  <si>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</si>
  <si>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</si>
  <si>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</si>
  <si>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</si>
  <si>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</si>
  <si>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</si>
  <si>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</si>
  <si>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</si>
  <si>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</si>
  <si>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</si>
  <si>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</si>
  <si>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</si>
  <si>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</si>
  <si>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</si>
  <si>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</si>
  <si>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</si>
  <si>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</si>
  <si>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</si>
  <si>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</si>
  <si>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</si>
  <si>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</si>
  <si>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</si>
  <si>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</si>
  <si>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</si>
  <si>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</si>
  <si>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</si>
  <si>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</si>
  <si>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</si>
  <si>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</si>
  <si>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</si>
  <si>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</si>
  <si>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</si>
  <si>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</si>
  <si>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</si>
  <si>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</si>
  <si>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</si>
  <si>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</si>
  <si>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</si>
  <si>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</si>
  <si>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</si>
  <si>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</si>
  <si>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</si>
  <si>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</si>
  <si>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</si>
  <si>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</si>
  <si>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</si>
  <si>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</si>
  <si>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</si>
  <si>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</si>
  <si>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</si>
  <si>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</si>
  <si>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</si>
  <si>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</si>
  <si>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</si>
  <si>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</si>
  <si>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</si>
  <si>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</si>
  <si>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</si>
  <si>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</si>
  <si>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</si>
  <si>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</si>
  <si>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</si>
  <si>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</si>
  <si>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</si>
  <si>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</si>
  <si>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</si>
  <si>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</si>
  <si>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</si>
  <si>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</si>
  <si>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</si>
  <si>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</si>
  <si>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</si>
  <si>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</si>
  <si>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</si>
  <si>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</si>
  <si>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</si>
  <si>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</si>
  <si>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</si>
  <si>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</si>
  <si>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</si>
  <si>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</si>
  <si>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</si>
  <si>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</si>
  <si>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</si>
  <si>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</si>
  <si>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</si>
  <si>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</si>
  <si>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</si>
  <si>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</si>
  <si>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</si>
  <si>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</si>
  <si>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</si>
  <si>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</si>
  <si>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</si>
  <si>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</si>
  <si>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</si>
  <si>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</si>
  <si>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</si>
  <si>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</si>
  <si>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</si>
  <si>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</si>
  <si>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</si>
  <si>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</si>
  <si>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</si>
  <si>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</si>
  <si>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</si>
  <si>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</si>
  <si>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</si>
  <si>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</si>
  <si>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</si>
  <si>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</si>
  <si>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</si>
  <si>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</si>
  <si>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</si>
  <si>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</si>
  <si>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</si>
  <si>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</si>
  <si>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</si>
  <si>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</si>
  <si>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</si>
  <si>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</si>
  <si>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</si>
  <si>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</si>
  <si>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</si>
  <si>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</si>
  <si>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</si>
  <si>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</si>
  <si>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</si>
  <si>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</si>
  <si>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</si>
  <si>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</si>
  <si>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</si>
  <si>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</si>
  <si>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</si>
  <si>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</si>
  <si>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</si>
  <si>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</si>
  <si>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</si>
  <si>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</si>
  <si>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</si>
  <si>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</si>
  <si>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</si>
  <si>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</si>
  <si>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</si>
  <si>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</si>
  <si>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</si>
  <si>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</si>
  <si>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</si>
  <si>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</si>
  <si>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</si>
  <si>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</si>
  <si>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</si>
  <si>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</si>
  <si>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</si>
  <si>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</si>
  <si>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</si>
  <si>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</si>
  <si>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</si>
  <si>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</si>
  <si>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</si>
  <si>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</si>
  <si>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</si>
  <si>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</si>
  <si>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</si>
  <si>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</si>
  <si>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</si>
  <si>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</si>
  <si>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</si>
  <si>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</si>
  <si>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</si>
  <si>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</si>
  <si>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</si>
  <si>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</si>
  <si>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</si>
  <si>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</si>
  <si>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</si>
  <si>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</si>
  <si>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</si>
  <si>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</si>
  <si>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</si>
  <si>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</si>
  <si>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</si>
  <si>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</si>
  <si>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</si>
  <si>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</si>
  <si>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</si>
  <si>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</si>
  <si>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</si>
  <si>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</si>
  <si>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</si>
  <si>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</si>
  <si>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</si>
  <si>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</si>
  <si>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</si>
  <si>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</si>
  <si>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</si>
  <si>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</si>
  <si>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</si>
  <si>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</si>
  <si>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</si>
  <si>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</si>
  <si>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</si>
  <si>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</si>
  <si>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</si>
  <si>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</si>
  <si>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</si>
  <si>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</si>
  <si>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</si>
  <si>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</si>
  <si>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</si>
  <si>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</si>
  <si>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</si>
  <si>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</si>
  <si>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</si>
  <si>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</si>
  <si>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</si>
  <si>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</si>
  <si>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</si>
  <si>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</si>
  <si>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</si>
  <si>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</si>
  <si>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</si>
  <si>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</si>
  <si>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</si>
  <si>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</si>
  <si>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</si>
  <si>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</si>
  <si>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</si>
  <si>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</si>
  <si>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</si>
  <si>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</si>
  <si>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</si>
  <si>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</si>
  <si>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</si>
  <si>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</si>
  <si>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</si>
  <si>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</si>
  <si>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</si>
  <si>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</si>
  <si>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</si>
  <si>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</si>
  <si>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</si>
  <si>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</si>
  <si>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</si>
  <si>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</si>
  <si>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</si>
  <si>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</si>
  <si>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</si>
  <si>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</si>
  <si>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</si>
  <si>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</si>
  <si>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</si>
  <si>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</si>
  <si>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</si>
  <si>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</si>
  <si>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</si>
  <si>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</si>
  <si>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</si>
  <si>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</si>
  <si>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</si>
  <si>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</si>
  <si>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</si>
  <si>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</si>
  <si>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</si>
  <si>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</si>
  <si>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</si>
  <si>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</si>
  <si>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</si>
  <si>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</si>
  <si>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</si>
  <si>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</si>
  <si>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</si>
  <si>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</si>
  <si>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</si>
  <si>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</si>
  <si>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</si>
  <si>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</si>
  <si>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</si>
  <si>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</si>
  <si>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</si>
  <si>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</si>
  <si>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</si>
  <si>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</si>
  <si>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</si>
  <si>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</si>
  <si>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</si>
  <si>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</si>
  <si>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</si>
  <si>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</si>
  <si>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</si>
  <si>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</si>
  <si>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</si>
  <si>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</si>
  <si>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</si>
  <si>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</si>
  <si>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</si>
  <si>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</si>
  <si>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</si>
  <si>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</si>
  <si>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</si>
  <si>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</si>
  <si>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</si>
  <si>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</si>
  <si>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</si>
  <si>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</si>
  <si>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</si>
  <si>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</si>
  <si>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</si>
  <si>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</si>
  <si>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</si>
  <si>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</si>
  <si>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</si>
  <si>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</si>
  <si>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</si>
  <si>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</si>
  <si>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</si>
  <si>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</si>
  <si>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</si>
  <si>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</si>
  <si>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</si>
  <si>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</si>
  <si>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</si>
  <si>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</si>
  <si>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</si>
  <si>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</si>
  <si>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</si>
  <si>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</si>
  <si>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</si>
  <si>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</si>
  <si>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</si>
  <si>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</si>
  <si>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</si>
  <si>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</si>
  <si>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</si>
  <si>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</si>
  <si>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</si>
  <si>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</si>
  <si>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</si>
  <si>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</si>
  <si>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</si>
  <si>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</si>
  <si>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</si>
  <si>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</si>
  <si>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</si>
  <si>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</si>
  <si>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</si>
  <si>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</si>
  <si>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</si>
  <si>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</si>
  <si>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</si>
  <si>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</si>
  <si>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</si>
  <si>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</si>
  <si>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</si>
  <si>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</si>
  <si>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</si>
  <si>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</si>
  <si>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</si>
  <si>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</si>
  <si>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</si>
  <si>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</si>
  <si>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</si>
  <si>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</si>
  <si>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</si>
  <si>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</si>
  <si>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</si>
  <si>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</si>
  <si>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</si>
  <si>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</si>
  <si>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</si>
  <si>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</si>
  <si>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</si>
  <si>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</si>
  <si>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</si>
  <si>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</si>
  <si>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</si>
  <si>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</si>
  <si>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</si>
  <si>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</si>
  <si>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</si>
  <si>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</si>
  <si>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</si>
  <si>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</si>
  <si>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</si>
  <si>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</si>
  <si>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</si>
  <si>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</si>
  <si>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</si>
  <si>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</si>
  <si>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</si>
  <si>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</si>
  <si>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</si>
  <si>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</si>
  <si>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</si>
  <si>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</si>
  <si>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</si>
  <si>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</si>
  <si>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</si>
  <si>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</si>
  <si>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</si>
  <si>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</si>
  <si>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</si>
  <si>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</si>
  <si>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</si>
  <si>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</si>
  <si>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</si>
  <si>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</si>
  <si>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</si>
  <si>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</si>
  <si>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</si>
  <si>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</si>
  <si>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</si>
  <si>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</si>
  <si>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</si>
  <si>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</si>
  <si>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</si>
  <si>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</si>
  <si>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</si>
  <si>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</si>
  <si>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</si>
  <si>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</si>
  <si>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</si>
  <si>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</si>
  <si>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</si>
  <si>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</si>
  <si>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</si>
  <si>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</si>
  <si>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</si>
  <si>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</si>
  <si>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</si>
  <si>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</si>
  <si>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</si>
  <si>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</si>
  <si>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</si>
  <si>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</si>
  <si>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</si>
  <si>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</si>
  <si>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</si>
  <si>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</si>
  <si>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</si>
  <si>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</si>
  <si>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</si>
  <si>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</si>
  <si>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</si>
  <si>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</si>
  <si>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</si>
  <si>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</si>
  <si>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</si>
  <si>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</si>
  <si>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</si>
  <si>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</si>
  <si>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</si>
  <si>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</si>
  <si>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</si>
  <si>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</si>
  <si>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</si>
  <si>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</si>
  <si>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</si>
  <si>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</si>
  <si>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</si>
  <si>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</si>
  <si>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</si>
  <si>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</si>
  <si>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</si>
  <si>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</si>
  <si>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</si>
  <si>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</si>
  <si>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</si>
  <si>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</si>
  <si>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</si>
  <si>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</si>
  <si>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</si>
  <si>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</si>
  <si>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</si>
  <si>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</si>
  <si>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</si>
  <si>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</si>
  <si>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</si>
  <si>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</si>
  <si>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</si>
  <si>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</si>
  <si>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</si>
  <si>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</si>
  <si>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</si>
  <si>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</si>
  <si>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</si>
  <si>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</si>
  <si>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</si>
  <si>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</si>
  <si>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</si>
  <si>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</si>
  <si>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</si>
  <si>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</si>
  <si>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</si>
  <si>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</si>
  <si>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</si>
  <si>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</si>
  <si>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</si>
  <si>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</si>
  <si>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</si>
  <si>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</si>
  <si>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</si>
  <si>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</si>
  <si>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</si>
  <si>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</si>
  <si>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</si>
  <si>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</si>
  <si>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</si>
  <si>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</si>
  <si>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</si>
  <si>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</si>
  <si>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</si>
  <si>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</si>
  <si>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</si>
  <si>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</si>
  <si>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</si>
  <si>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</si>
  <si>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</si>
  <si>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</si>
  <si>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</si>
  <si>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</si>
  <si>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</si>
  <si>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</si>
  <si>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</si>
  <si>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</si>
  <si>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</si>
  <si>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</si>
  <si>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</si>
  <si>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</si>
  <si>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</si>
  <si>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</si>
  <si>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</si>
  <si>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</si>
  <si>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</si>
  <si>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</si>
  <si>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</si>
  <si>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</si>
  <si>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</si>
  <si>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</si>
  <si>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</si>
  <si>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</si>
  <si>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</si>
  <si>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</si>
  <si>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</si>
  <si>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</si>
  <si>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</si>
  <si>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</si>
  <si>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</si>
  <si>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</si>
  <si>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</si>
  <si>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</si>
  <si>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</si>
  <si>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</si>
  <si>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</si>
  <si>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</si>
  <si>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</si>
  <si>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</si>
  <si>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</si>
  <si>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</si>
  <si>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</si>
  <si>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</si>
  <si>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</si>
  <si>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</si>
  <si>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</si>
  <si>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</si>
  <si>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</si>
  <si>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</si>
  <si>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</si>
  <si>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</si>
  <si>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</si>
  <si>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</si>
  <si>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</si>
  <si>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</si>
  <si>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</si>
  <si>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</si>
  <si>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</si>
  <si>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</si>
  <si>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</si>
  <si>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</si>
  <si>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</si>
  <si>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</si>
  <si>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</si>
  <si>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</si>
  <si>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</si>
  <si>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</si>
  <si>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</si>
  <si>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</si>
  <si>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</si>
  <si>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</si>
  <si>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</si>
  <si>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</si>
  <si>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</si>
  <si>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</si>
  <si>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</si>
  <si>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</si>
  <si>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</si>
  <si>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</si>
  <si>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</si>
  <si>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</si>
  <si>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</si>
  <si>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</si>
  <si>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</si>
  <si>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</si>
  <si>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</si>
  <si>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</si>
  <si>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</si>
  <si>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</si>
  <si>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</si>
  <si>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</si>
  <si>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</si>
  <si>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</si>
  <si>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</si>
  <si>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</si>
  <si>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</si>
  <si>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</si>
  <si>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</si>
  <si>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</si>
  <si>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</si>
  <si>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</si>
  <si>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</si>
  <si>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</si>
  <si>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</si>
  <si>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</si>
  <si>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</si>
  <si>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</si>
  <si>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</si>
  <si>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</si>
  <si>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</si>
  <si>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</si>
  <si>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</si>
  <si>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</si>
  <si>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</si>
  <si>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</si>
  <si>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</si>
  <si>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</si>
  <si>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</si>
  <si>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</si>
  <si>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</si>
  <si>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</si>
  <si>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</si>
  <si>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</si>
  <si>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</si>
  <si>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</si>
  <si>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</si>
  <si>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</si>
  <si>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</si>
  <si>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</si>
  <si>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</si>
  <si>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</si>
  <si>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</si>
  <si>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</si>
  <si>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</si>
  <si>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</si>
  <si>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</si>
  <si>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</si>
  <si>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</si>
  <si>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</si>
  <si>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</si>
  <si>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</si>
  <si>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</si>
  <si>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</si>
  <si>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</si>
  <si>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</si>
  <si>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</si>
  <si>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</si>
  <si>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</si>
  <si>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</si>
  <si>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</si>
  <si>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</si>
  <si>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</si>
  <si>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</si>
  <si>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</si>
  <si>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</si>
  <si>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</si>
  <si>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</si>
  <si>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</si>
  <si>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</si>
  <si>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</si>
  <si>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</si>
  <si>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</si>
  <si>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</si>
  <si>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</si>
  <si>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</si>
  <si>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</si>
  <si>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</si>
  <si>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</si>
  <si>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</si>
  <si>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</si>
  <si>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</si>
  <si>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</si>
  <si>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</si>
  <si>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</si>
  <si>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</si>
  <si>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</si>
  <si>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</si>
  <si>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</si>
  <si>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</si>
  <si>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</si>
  <si>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</si>
  <si>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</si>
  <si>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</si>
  <si>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</si>
  <si>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</si>
  <si>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</si>
  <si>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</si>
  <si>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</si>
  <si>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</si>
  <si>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</si>
  <si>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</si>
  <si>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</si>
  <si>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</si>
  <si>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</si>
  <si>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</si>
  <si>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</si>
  <si>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</si>
  <si>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</si>
  <si>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</si>
  <si>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</si>
  <si>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</si>
  <si>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</si>
  <si>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</si>
  <si>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</si>
  <si>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</si>
  <si>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</si>
  <si>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</si>
  <si>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</si>
  <si>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</si>
  <si>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</si>
  <si>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</si>
  <si>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</si>
  <si>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</si>
  <si>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</si>
  <si>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</si>
  <si>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</si>
  <si>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</si>
  <si>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</si>
  <si>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</si>
  <si>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</si>
  <si>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</si>
  <si>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</si>
  <si>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</si>
  <si>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</si>
  <si>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</si>
  <si>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</si>
  <si>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</si>
  <si>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</si>
  <si>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</si>
  <si>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</si>
  <si>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</si>
  <si>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</si>
  <si>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</si>
  <si>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</si>
  <si>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</si>
  <si>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</si>
  <si>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</si>
  <si>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</si>
  <si>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</si>
  <si>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</si>
  <si>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</si>
  <si>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</si>
  <si>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</si>
  <si>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</si>
  <si>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</si>
  <si>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</si>
  <si>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</si>
  <si>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</si>
  <si>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</si>
  <si>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</si>
  <si>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</si>
  <si>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</si>
  <si>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</si>
  <si>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</si>
  <si>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</si>
  <si>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</si>
  <si>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</si>
  <si>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</si>
  <si>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</si>
  <si>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</si>
  <si>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</si>
  <si>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</si>
  <si>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</si>
  <si>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</si>
  <si>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</si>
  <si>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</si>
  <si>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</si>
  <si>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</si>
  <si>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</si>
  <si>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</si>
  <si>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</si>
  <si>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</si>
  <si>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</si>
  <si>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</si>
  <si>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</si>
  <si>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</si>
  <si>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</si>
  <si>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</si>
  <si>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</si>
  <si>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</si>
  <si>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</si>
  <si>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</si>
  <si>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</si>
  <si>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</si>
  <si>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</si>
  <si>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</si>
  <si>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</si>
  <si>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</si>
  <si>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</si>
  <si>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</si>
  <si>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</si>
  <si>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</si>
  <si>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</si>
  <si>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</si>
  <si>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</si>
  <si>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</si>
  <si>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</si>
  <si>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</si>
  <si>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</si>
  <si>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</si>
  <si>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</si>
  <si>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</si>
  <si>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</si>
  <si>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</si>
  <si>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</si>
  <si>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</si>
  <si>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</si>
  <si>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</si>
  <si>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</si>
  <si>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</si>
  <si>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</si>
  <si>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</si>
  <si>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</si>
  <si>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</si>
  <si>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</si>
  <si>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</si>
  <si>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</si>
  <si>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</si>
  <si>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</si>
  <si>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</si>
  <si>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</si>
  <si>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</si>
  <si>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</si>
  <si>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</si>
  <si>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</si>
  <si>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</si>
  <si>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</si>
  <si>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</si>
  <si>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</si>
  <si>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</si>
  <si>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</si>
  <si>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</si>
  <si>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</si>
  <si>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</si>
  <si>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</si>
  <si>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</si>
  <si>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</si>
  <si>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</si>
  <si>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</si>
  <si>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</si>
  <si>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</si>
  <si>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</si>
  <si>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</si>
  <si>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</si>
  <si>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</si>
  <si>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</si>
  <si>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</si>
  <si>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</si>
  <si>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</si>
  <si>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</si>
  <si>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</si>
  <si>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</si>
  <si>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</si>
  <si>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</si>
  <si>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</si>
  <si>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</si>
  <si>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</si>
  <si>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</si>
  <si>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</si>
  <si>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</si>
  <si>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</si>
  <si>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</si>
  <si>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</si>
  <si>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</si>
  <si>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</si>
  <si>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</si>
  <si>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</si>
  <si>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</si>
  <si>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</si>
  <si>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</si>
  <si>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</si>
  <si>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</si>
  <si>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</si>
  <si>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</si>
  <si>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</si>
  <si>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</si>
  <si>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</si>
  <si>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</si>
  <si>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</si>
  <si>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</si>
  <si>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</si>
  <si>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</si>
  <si>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</si>
  <si>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</si>
  <si>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</si>
  <si>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</si>
  <si>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</si>
  <si>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</si>
  <si>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</si>
  <si>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</si>
  <si>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</si>
  <si>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</si>
  <si>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</si>
  <si>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</si>
  <si>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</si>
  <si>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</si>
  <si>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</si>
  <si>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</si>
  <si>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</si>
  <si>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</si>
  <si>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</si>
  <si>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</si>
  <si>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</si>
  <si>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</si>
  <si>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</si>
  <si>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</si>
  <si>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</si>
  <si>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</si>
  <si>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</si>
  <si>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</si>
  <si>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</si>
  <si>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</si>
  <si>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</si>
  <si>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</si>
  <si>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</si>
  <si>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</si>
  <si>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</si>
  <si>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</si>
  <si>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</si>
  <si>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</si>
  <si>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</si>
  <si>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</si>
  <si>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</si>
  <si>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</si>
  <si>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</si>
  <si>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</si>
  <si>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</si>
  <si>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</si>
  <si>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</si>
  <si>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</si>
  <si>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</si>
  <si>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</si>
  <si>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</si>
  <si>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</si>
  <si>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</si>
  <si>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</si>
  <si>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</si>
  <si>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</si>
  <si>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</si>
  <si>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</si>
  <si>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</si>
  <si>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</si>
  <si>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</si>
  <si>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</si>
  <si>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</si>
  <si>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</si>
  <si>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</si>
  <si>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</si>
  <si>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</si>
  <si>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</si>
  <si>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</si>
  <si>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</si>
  <si>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</si>
  <si>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</si>
  <si>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</si>
  <si>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</si>
  <si>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</si>
  <si>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</si>
  <si>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</si>
  <si>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</si>
  <si>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</si>
  <si>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</si>
  <si>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</si>
  <si>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</si>
  <si>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</si>
  <si>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</si>
  <si>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</si>
  <si>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</si>
  <si>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</si>
  <si>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</si>
  <si>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</si>
  <si>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</si>
  <si>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</si>
  <si>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</si>
  <si>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</si>
  <si>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</si>
  <si>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</si>
  <si>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</si>
  <si>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</si>
  <si>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</si>
  <si>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</si>
  <si>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</si>
  <si>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</si>
  <si>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</si>
  <si>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</si>
  <si>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</si>
  <si>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</si>
  <si>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</si>
  <si>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</si>
  <si>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</si>
  <si>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</si>
  <si>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</si>
  <si>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</si>
  <si>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</si>
  <si>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</si>
  <si>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</si>
  <si>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</si>
  <si>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</si>
  <si>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</si>
  <si>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</si>
  <si>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</si>
  <si>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</si>
  <si>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</si>
  <si>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</si>
  <si>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</si>
  <si>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</si>
  <si>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</si>
  <si>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</si>
  <si>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</si>
  <si>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</si>
  <si>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</si>
  <si>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</si>
  <si>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</si>
  <si>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</si>
  <si>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</si>
  <si>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</si>
  <si>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</si>
  <si>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</si>
  <si>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</si>
  <si>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</si>
  <si>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</si>
  <si>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</si>
  <si>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</si>
  <si>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</si>
  <si>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</si>
  <si>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</si>
  <si>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</si>
  <si>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</si>
  <si>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</si>
  <si>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</si>
  <si>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</si>
  <si>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</si>
  <si>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</si>
  <si>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</si>
  <si>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</si>
  <si>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</si>
  <si>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</si>
  <si>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</si>
  <si>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</si>
  <si>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</si>
  <si>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</si>
  <si>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</si>
  <si>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</si>
  <si>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</si>
  <si>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</si>
  <si>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</si>
  <si>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</si>
  <si>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</si>
  <si>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</si>
  <si>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</si>
  <si>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</si>
  <si>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</si>
  <si>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</si>
  <si>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</si>
  <si>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</si>
  <si>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</si>
  <si>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</si>
  <si>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</si>
  <si>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</si>
  <si>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</si>
  <si>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</si>
  <si>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</si>
  <si>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</si>
  <si>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</si>
  <si>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</si>
  <si>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</si>
  <si>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</si>
  <si>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</si>
  <si>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</si>
  <si>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</si>
  <si>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</si>
  <si>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</si>
  <si>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</si>
  <si>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</si>
  <si>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</si>
  <si>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</si>
  <si>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</si>
  <si>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</si>
  <si>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</si>
  <si>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</si>
  <si>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</si>
  <si>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</si>
  <si>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</si>
  <si>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</si>
  <si>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</si>
  <si>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</si>
  <si>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</si>
  <si>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</si>
  <si>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</si>
  <si>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</si>
  <si>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</si>
  <si>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</si>
  <si>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</si>
  <si>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</si>
  <si>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</si>
  <si>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</si>
  <si>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</si>
  <si>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</si>
  <si>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</si>
  <si>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</si>
  <si>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</si>
  <si>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</si>
  <si>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</si>
  <si>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</si>
  <si>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</si>
  <si>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</si>
  <si>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</si>
  <si>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</si>
  <si>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</si>
  <si>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</si>
  <si>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</si>
  <si>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</si>
  <si>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</si>
  <si>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</si>
  <si>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</si>
  <si>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</si>
  <si>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</si>
  <si>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</si>
  <si>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</si>
  <si>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</si>
  <si>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</si>
  <si>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</si>
  <si>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</si>
  <si>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</si>
  <si>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</si>
  <si>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</si>
  <si>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</si>
  <si>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</si>
  <si>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</si>
  <si>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</si>
  <si>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</si>
  <si>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</si>
  <si>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</si>
  <si>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</si>
  <si>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</si>
  <si>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</si>
  <si>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</si>
  <si>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</si>
  <si>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</si>
  <si>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</si>
  <si>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</si>
  <si>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</si>
  <si>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</si>
  <si>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</si>
  <si>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</si>
  <si>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</si>
  <si>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</si>
  <si>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</si>
  <si>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</si>
  <si>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</si>
  <si>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</si>
  <si>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</si>
  <si>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</si>
  <si>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</si>
  <si>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</si>
  <si>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</si>
  <si>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</si>
  <si>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</si>
  <si>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</si>
  <si>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</si>
  <si>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</si>
  <si>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</si>
  <si>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</si>
  <si>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</si>
  <si>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</si>
  <si>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</si>
  <si>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</si>
  <si>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</si>
  <si>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</si>
  <si>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</si>
  <si>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</si>
  <si>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</si>
  <si>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</si>
  <si>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</si>
  <si>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</si>
  <si>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</si>
  <si>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</si>
  <si>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</si>
  <si>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</si>
  <si>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</si>
  <si>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</si>
  <si>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</si>
  <si>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</si>
  <si>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</si>
  <si>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</si>
  <si>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</si>
  <si>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</si>
  <si>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</si>
  <si>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</si>
  <si>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</si>
  <si>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</si>
  <si>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</si>
  <si>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</si>
  <si>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</si>
  <si>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</si>
  <si>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</si>
  <si>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</si>
  <si>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</si>
  <si>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</si>
  <si>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</si>
  <si>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</si>
  <si>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</si>
  <si>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</si>
  <si>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</si>
  <si>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</si>
  <si>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</si>
  <si>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</si>
  <si>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</si>
  <si>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</si>
  <si>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</si>
  <si>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</si>
  <si>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</si>
  <si>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</si>
  <si>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</si>
  <si>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</si>
  <si>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</si>
  <si>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</si>
  <si>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</si>
  <si>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</si>
  <si>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</si>
  <si>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</si>
  <si>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</si>
  <si>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</si>
  <si>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</si>
  <si>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</si>
  <si>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</si>
  <si>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</si>
  <si>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</si>
  <si>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</si>
  <si>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</si>
  <si>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</si>
  <si>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</si>
  <si>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</si>
  <si>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</si>
  <si>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</si>
  <si>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</si>
  <si>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</si>
  <si>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</si>
  <si>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</si>
  <si>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</si>
  <si>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</si>
  <si>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</si>
  <si>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</si>
  <si>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</si>
  <si>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</si>
  <si>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</si>
  <si>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</si>
  <si>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</si>
  <si>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</si>
  <si>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</si>
  <si>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</si>
  <si>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</si>
  <si>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</si>
  <si>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</si>
  <si>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</si>
  <si>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</si>
  <si>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</si>
  <si>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</si>
  <si>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</si>
  <si>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</si>
  <si>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</si>
  <si>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</si>
  <si>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</si>
  <si>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</si>
  <si>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</si>
  <si>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</si>
  <si>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</si>
  <si>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</si>
  <si>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</si>
  <si>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</si>
  <si>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</si>
  <si>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</si>
  <si>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</si>
  <si>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</si>
  <si>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</si>
  <si>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</si>
  <si>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</si>
  <si>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</si>
  <si>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</si>
  <si>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</si>
  <si>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</si>
  <si>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</si>
  <si>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</si>
  <si>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</si>
  <si>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</si>
  <si>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</si>
  <si>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</si>
  <si>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</si>
  <si>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</si>
  <si>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</si>
  <si>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</si>
  <si>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</si>
  <si>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</si>
  <si>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</si>
  <si>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</si>
  <si>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</si>
  <si>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</si>
  <si>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</si>
  <si>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</si>
  <si>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</si>
  <si>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</si>
  <si>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</si>
  <si>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</si>
  <si>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</si>
  <si>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</si>
  <si>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</si>
  <si>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</si>
  <si>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</si>
  <si>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</si>
  <si>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</si>
  <si>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</si>
  <si>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</si>
  <si>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</si>
  <si>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</si>
  <si>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</si>
  <si>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</si>
  <si>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</si>
  <si>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</si>
  <si>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</si>
  <si>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</si>
  <si>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</si>
  <si>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</si>
  <si>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</si>
  <si>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</si>
  <si>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</si>
  <si>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</si>
  <si>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</si>
  <si>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</si>
  <si>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</si>
  <si>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</si>
  <si>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</si>
  <si>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</si>
  <si>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</si>
  <si>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</si>
  <si>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</si>
  <si>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</si>
  <si>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</si>
  <si>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</si>
  <si>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</si>
  <si>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</si>
  <si>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</si>
  <si>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</si>
  <si>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</si>
  <si>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</si>
  <si>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</si>
  <si>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</si>
  <si>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</si>
  <si>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</si>
  <si>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</si>
  <si>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</si>
  <si>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</si>
  <si>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</si>
  <si>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</si>
  <si>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</si>
  <si>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</si>
  <si>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</si>
  <si>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</si>
  <si>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</si>
  <si>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</si>
  <si>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</si>
  <si>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</si>
  <si>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</si>
  <si>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</si>
  <si>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</si>
  <si>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</si>
  <si>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</si>
  <si>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</si>
  <si>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</si>
  <si>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</si>
  <si>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</si>
  <si>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</si>
  <si>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</si>
  <si>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</si>
  <si>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</si>
  <si>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</si>
  <si>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</si>
  <si>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</si>
  <si>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</si>
  <si>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</si>
  <si>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</si>
  <si>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</si>
  <si>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</si>
  <si>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</si>
  <si>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</si>
  <si>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</si>
  <si>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</si>
  <si>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</si>
  <si>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</si>
  <si>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</si>
  <si>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</si>
  <si>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</si>
  <si>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</si>
  <si>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</si>
  <si>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</si>
  <si>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</si>
  <si>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</si>
  <si>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</si>
  <si>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</si>
  <si>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</si>
  <si>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</si>
  <si>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</si>
  <si>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</si>
  <si>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</si>
  <si>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</si>
  <si>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</si>
  <si>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</si>
  <si>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</si>
  <si>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</si>
  <si>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</si>
  <si>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</si>
  <si>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</si>
  <si>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</si>
  <si>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</si>
  <si>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</si>
  <si>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</si>
  <si>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</si>
  <si>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</si>
  <si>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</si>
  <si>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</si>
  <si>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</si>
  <si>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</si>
  <si>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</si>
  <si>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</si>
  <si>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</si>
  <si>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</si>
  <si>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</si>
  <si>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</si>
  <si>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</si>
  <si>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</si>
  <si>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</si>
  <si>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</si>
  <si>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</si>
  <si>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</si>
  <si>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</si>
  <si>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</si>
  <si>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</si>
  <si>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</si>
  <si>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</si>
  <si>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</si>
  <si>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</si>
  <si>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</si>
  <si>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</si>
  <si>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</si>
  <si>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</si>
  <si>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</si>
  <si>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</si>
  <si>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</si>
  <si>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</si>
  <si>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</si>
  <si>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</si>
  <si>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</si>
  <si>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</si>
  <si>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</si>
  <si>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</si>
  <si>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</si>
  <si>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</si>
  <si>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</si>
  <si>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</si>
  <si>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</si>
  <si>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</si>
  <si>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</si>
  <si>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</si>
  <si>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</si>
  <si>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</si>
  <si>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</si>
  <si>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</si>
  <si>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</si>
  <si>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</si>
  <si>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</si>
  <si>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</si>
  <si>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</si>
  <si>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</si>
  <si>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</si>
  <si>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</si>
  <si>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</si>
  <si>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</si>
  <si>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</si>
  <si>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</si>
  <si>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</si>
  <si>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</si>
  <si>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</si>
  <si>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</si>
  <si>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</si>
  <si>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</si>
  <si>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</si>
  <si>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</si>
  <si>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</si>
  <si>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</si>
  <si>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</si>
  <si>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</si>
  <si>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</si>
  <si>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</si>
  <si>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</si>
  <si>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</si>
  <si>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</si>
  <si>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</si>
  <si>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</si>
  <si>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</si>
  <si>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</si>
  <si>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</si>
  <si>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</si>
  <si>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</si>
  <si>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</si>
  <si>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</si>
  <si>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</si>
  <si>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</si>
  <si>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</si>
  <si>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</si>
  <si>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</si>
  <si>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</si>
  <si>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</si>
  <si>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</si>
  <si>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</si>
  <si>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</si>
  <si>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</si>
  <si>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</si>
  <si>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</si>
  <si>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</si>
  <si>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</si>
  <si>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</si>
  <si>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</si>
  <si>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</si>
  <si>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</si>
  <si>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</si>
  <si>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</si>
  <si>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</si>
  <si>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</si>
  <si>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</si>
  <si>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</si>
  <si>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</si>
  <si>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</si>
  <si>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</si>
  <si>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</si>
  <si>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</si>
  <si>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</si>
  <si>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</si>
  <si>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</si>
  <si>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</si>
  <si>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</si>
  <si>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</si>
  <si>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</si>
  <si>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</si>
  <si>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</si>
  <si>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</si>
  <si>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</si>
  <si>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</si>
  <si>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</si>
  <si>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</si>
  <si>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</si>
  <si>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</si>
  <si>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</si>
  <si>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</si>
  <si>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</si>
  <si>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</si>
  <si>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</si>
  <si>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</si>
  <si>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</si>
  <si>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</si>
  <si>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</si>
  <si>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</si>
  <si>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</si>
  <si>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</si>
  <si>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</si>
  <si>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</si>
  <si>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</si>
  <si>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</si>
  <si>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</si>
  <si>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</si>
  <si>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</si>
  <si>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</si>
  <si>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</si>
  <si>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</si>
  <si>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</si>
  <si>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</si>
  <si>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</si>
  <si>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</si>
  <si>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</si>
  <si>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</si>
  <si>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</si>
  <si>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</si>
  <si>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</si>
  <si>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</si>
  <si>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</si>
  <si>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</si>
  <si>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</si>
  <si>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</si>
  <si>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</si>
  <si>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</si>
  <si>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</si>
  <si>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</si>
  <si>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</si>
  <si>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</si>
  <si>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</si>
  <si>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</si>
  <si>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</si>
  <si>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</si>
  <si>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</si>
  <si>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</si>
  <si>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</si>
  <si>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</si>
  <si>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</si>
  <si>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</si>
  <si>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</si>
  <si>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</si>
  <si>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</si>
  <si>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</si>
  <si>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</si>
  <si>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</si>
  <si>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</si>
  <si>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</si>
  <si>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</si>
  <si>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</si>
  <si>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</si>
  <si>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</si>
  <si>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</si>
  <si>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</si>
  <si>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</si>
  <si>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</si>
  <si>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</si>
  <si>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</si>
  <si>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</si>
  <si>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</si>
  <si>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</si>
  <si>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</si>
  <si>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</si>
  <si>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</si>
  <si>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</si>
  <si>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</si>
  <si>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</si>
  <si>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</si>
  <si>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</si>
  <si>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</si>
  <si>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</si>
  <si>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</si>
  <si>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</si>
  <si>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</si>
  <si>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</si>
  <si>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</si>
  <si>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</si>
  <si>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</si>
  <si>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</si>
  <si>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</si>
  <si>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</si>
  <si>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</si>
  <si>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</si>
  <si>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</si>
  <si>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</si>
  <si>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</si>
  <si>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</si>
  <si>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</si>
  <si>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</si>
  <si>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</si>
  <si>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</si>
  <si>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</si>
  <si>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</si>
  <si>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</si>
  <si>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</si>
  <si>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</si>
  <si>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</si>
  <si>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</si>
  <si>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</si>
  <si>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</si>
  <si>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</si>
  <si>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</si>
  <si>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</si>
  <si>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</si>
  <si>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</si>
  <si>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</si>
  <si>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</si>
  <si>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</si>
  <si>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</si>
  <si>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</si>
  <si>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</si>
  <si>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</si>
  <si>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</si>
  <si>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</si>
  <si>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</si>
  <si>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</si>
  <si>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</si>
  <si>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</si>
  <si>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</si>
  <si>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</si>
  <si>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</si>
  <si>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</si>
  <si>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</si>
  <si>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</si>
  <si>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</si>
  <si>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</si>
  <si>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</si>
  <si>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</si>
  <si>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</si>
  <si>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</si>
  <si>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</si>
  <si>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</si>
  <si>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</si>
  <si>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</si>
  <si>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</si>
  <si>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</si>
  <si>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</si>
  <si>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</si>
  <si>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</si>
  <si>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</si>
  <si>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</si>
  <si>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</si>
  <si>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</si>
  <si>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</si>
  <si>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</si>
  <si>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</si>
  <si>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</si>
  <si>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</si>
  <si>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</si>
  <si>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</si>
  <si>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</si>
  <si>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</si>
  <si>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</si>
  <si>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</si>
  <si>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</si>
  <si>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</si>
  <si>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</si>
  <si>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</si>
  <si>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</si>
  <si>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</si>
  <si>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</si>
  <si>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</si>
  <si>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</si>
  <si>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</si>
  <si>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</si>
  <si>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</si>
  <si>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</si>
  <si>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</si>
  <si>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</si>
  <si>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</si>
  <si>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</si>
  <si>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</si>
  <si>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</si>
  <si>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</si>
  <si>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</si>
  <si>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</si>
  <si>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</si>
  <si>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</si>
  <si>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</si>
  <si>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</si>
  <si>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</si>
  <si>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</si>
  <si>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</si>
  <si>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</si>
  <si>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</si>
  <si>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</si>
  <si>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</si>
  <si>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</si>
  <si>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</si>
  <si>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</si>
  <si>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</si>
  <si>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</si>
  <si>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</si>
  <si>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</si>
  <si>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</si>
  <si>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</si>
  <si>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</si>
  <si>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</si>
  <si>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</si>
  <si>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</si>
  <si>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</si>
  <si>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</si>
  <si>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</si>
  <si>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</si>
  <si>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</si>
  <si>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</si>
  <si>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</si>
  <si>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</si>
  <si>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</si>
  <si>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</si>
  <si>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</si>
  <si>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</si>
  <si>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</si>
  <si>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</si>
  <si>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</si>
  <si>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</si>
  <si>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</si>
  <si>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</si>
  <si>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</si>
  <si>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</si>
  <si>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</si>
  <si>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</si>
  <si>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</si>
  <si>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</si>
  <si>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</si>
  <si>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</si>
  <si>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</si>
  <si>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</si>
  <si>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</si>
  <si>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</si>
  <si>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</si>
  <si>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</si>
  <si>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</si>
  <si>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</si>
  <si>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</si>
  <si>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</si>
  <si>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</si>
  <si>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</si>
  <si>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</si>
  <si>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</si>
  <si>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</si>
  <si>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</si>
  <si>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</si>
  <si>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</si>
  <si>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</si>
  <si>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</si>
  <si>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</si>
  <si>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</si>
  <si>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</si>
  <si>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</si>
  <si>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</si>
  <si>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</si>
  <si>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</si>
  <si>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</si>
  <si>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</si>
  <si>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</si>
  <si>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</si>
  <si>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</si>
  <si>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</si>
  <si>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</si>
  <si>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</si>
  <si>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</si>
  <si>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</si>
  <si>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</si>
  <si>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</si>
  <si>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</si>
  <si>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</si>
  <si>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</si>
  <si>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</si>
  <si>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</si>
  <si>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</si>
  <si>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</si>
  <si>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</si>
  <si>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</si>
  <si>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</si>
  <si>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</si>
  <si>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</si>
  <si>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</si>
  <si>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</si>
  <si>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</si>
  <si>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</si>
  <si>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</si>
  <si>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</si>
  <si>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</si>
  <si>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</si>
  <si>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</si>
  <si>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</si>
  <si>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</si>
  <si>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</si>
  <si>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</si>
  <si>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</si>
  <si>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</si>
  <si>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</si>
  <si>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</si>
  <si>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</si>
  <si>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</si>
  <si>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</si>
  <si>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</si>
  <si>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</si>
  <si>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</si>
  <si>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</si>
  <si>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</si>
  <si>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</si>
  <si>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</si>
  <si>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</si>
  <si>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</si>
  <si>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</si>
  <si>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</si>
  <si>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</si>
  <si>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</si>
  <si>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</si>
  <si>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</si>
  <si>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</si>
  <si>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</si>
  <si>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</si>
  <si>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</si>
  <si>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</si>
  <si>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</si>
  <si>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</si>
  <si>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</si>
  <si>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</si>
  <si>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</si>
  <si>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</si>
  <si>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</si>
  <si>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</si>
  <si>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</si>
  <si>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</si>
  <si>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</si>
  <si>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</si>
  <si>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</si>
  <si>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</si>
  <si>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</si>
  <si>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</si>
  <si>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</si>
  <si>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</si>
  <si>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</si>
  <si>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</si>
  <si>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</si>
  <si>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</si>
  <si>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</si>
  <si>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</si>
  <si>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</si>
  <si>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</si>
  <si>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</si>
  <si>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</si>
  <si>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</si>
  <si>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</si>
  <si>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</si>
  <si>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</si>
  <si>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</si>
  <si>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</si>
  <si>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</si>
  <si>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</si>
  <si>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</si>
  <si>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</si>
  <si>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</si>
  <si>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</si>
  <si>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</si>
  <si>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</si>
  <si>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</si>
  <si>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</si>
  <si>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</si>
  <si>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</si>
  <si>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</si>
  <si>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</si>
  <si>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</si>
  <si>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</si>
  <si>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</si>
  <si>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</si>
  <si>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</si>
  <si>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</si>
  <si>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</si>
  <si>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</si>
  <si>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</si>
  <si>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</si>
  <si>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</si>
  <si>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</si>
  <si>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</si>
  <si>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</si>
  <si>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</si>
  <si>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</si>
  <si>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</si>
  <si>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</si>
  <si>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</si>
  <si>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</si>
  <si>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</si>
  <si>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</si>
  <si>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</si>
  <si>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</si>
  <si>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</si>
  <si>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</si>
  <si>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</si>
  <si>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</si>
  <si>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</si>
  <si>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</si>
  <si>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</si>
  <si>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</si>
  <si>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</si>
  <si>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</si>
  <si>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</si>
  <si>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</si>
  <si>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</si>
  <si>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</si>
  <si>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</si>
  <si>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</si>
  <si>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</si>
  <si>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</si>
  <si>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</si>
  <si>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</si>
  <si>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</si>
  <si>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</si>
  <si>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</si>
  <si>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</si>
  <si>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</si>
  <si>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</si>
  <si>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</si>
  <si>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</si>
  <si>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</si>
  <si>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</si>
  <si>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</si>
  <si>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</si>
  <si>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</si>
  <si>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</si>
  <si>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</si>
  <si>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</si>
  <si>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</si>
  <si>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</si>
  <si>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</si>
  <si>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</si>
  <si>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</si>
  <si>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</si>
  <si>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</si>
  <si>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</si>
  <si>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</si>
  <si>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</si>
  <si>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</si>
  <si>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</si>
  <si>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</si>
  <si>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</si>
  <si>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</si>
  <si>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</si>
  <si>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</si>
  <si>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</si>
  <si>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</si>
  <si>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</si>
  <si>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</si>
  <si>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</si>
  <si>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</si>
  <si>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</si>
  <si>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</si>
  <si>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</si>
  <si>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</si>
  <si>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</si>
  <si>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</si>
  <si>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</si>
  <si>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</si>
  <si>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</si>
  <si>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</si>
  <si>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</si>
  <si>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</si>
  <si>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</si>
  <si>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</si>
  <si>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</si>
  <si>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</si>
  <si>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</si>
  <si>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</si>
  <si>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</si>
  <si>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</si>
  <si>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</si>
  <si>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</si>
  <si>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</si>
  <si>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</si>
  <si>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</si>
  <si>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</si>
  <si>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</si>
  <si>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</si>
  <si>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</si>
  <si>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</si>
  <si>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</si>
  <si>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</si>
  <si>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</si>
  <si>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</si>
  <si>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</si>
  <si>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</si>
  <si>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</si>
  <si>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</si>
  <si>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</si>
  <si>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</si>
  <si>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</si>
  <si>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</si>
  <si>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</si>
  <si>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</si>
  <si>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</si>
  <si>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</si>
  <si>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</si>
  <si>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</si>
  <si>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</si>
  <si>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</si>
  <si>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</si>
  <si>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</si>
  <si>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</si>
  <si>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</si>
  <si>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</si>
  <si>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</si>
  <si>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</si>
  <si>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</si>
  <si>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</si>
  <si>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</si>
  <si>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</si>
  <si>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</si>
  <si>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</si>
  <si>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</si>
  <si>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</si>
  <si>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</si>
  <si>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</si>
  <si>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</si>
  <si>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</si>
  <si>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</si>
  <si>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</si>
  <si>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</si>
  <si>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</si>
  <si>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</si>
  <si>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</si>
  <si>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</si>
  <si>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</si>
  <si>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</si>
  <si>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</si>
  <si>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</si>
  <si>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</si>
  <si>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</si>
  <si>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</si>
  <si>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</si>
  <si>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</si>
  <si>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</si>
  <si>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</si>
  <si>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</si>
  <si>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</si>
  <si>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</si>
  <si>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</si>
  <si>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</si>
  <si>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</si>
  <si>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</si>
  <si>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</si>
  <si>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</si>
  <si>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</si>
  <si>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</si>
  <si>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</si>
  <si>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</si>
  <si>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</si>
  <si>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</si>
  <si>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</si>
  <si>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</si>
  <si>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</si>
  <si>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</si>
  <si>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</si>
  <si>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</si>
  <si>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</si>
  <si>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</si>
  <si>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</si>
  <si>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</si>
  <si>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</si>
  <si>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</si>
  <si>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</si>
  <si>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</si>
  <si>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</si>
  <si>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</si>
  <si>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</si>
  <si>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</si>
  <si>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</si>
  <si>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</si>
  <si>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</si>
  <si>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</si>
  <si>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</si>
  <si>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</si>
  <si>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</si>
  <si>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</si>
  <si>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</si>
  <si>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</si>
  <si>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</si>
  <si>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</si>
  <si>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</si>
  <si>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</si>
  <si>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</si>
  <si>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</si>
  <si>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</si>
  <si>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</si>
  <si>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</si>
  <si>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</si>
  <si>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</si>
  <si>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</si>
  <si>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</si>
  <si>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</si>
  <si>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</si>
  <si>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</si>
  <si>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</si>
  <si>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</si>
  <si>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</si>
  <si>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</si>
  <si>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</si>
  <si>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</si>
  <si>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</si>
  <si>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</si>
  <si>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</si>
  <si>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</si>
  <si>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</si>
  <si>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</si>
  <si>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</si>
  <si>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</si>
  <si>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</si>
  <si>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</si>
  <si>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</si>
  <si>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</si>
  <si>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</si>
  <si>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</si>
  <si>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</si>
  <si>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</si>
  <si>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</si>
  <si>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</si>
  <si>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</si>
  <si>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</si>
  <si>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</si>
  <si>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</si>
  <si>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</si>
  <si>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</si>
  <si>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</si>
  <si>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</si>
  <si>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</si>
  <si>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</si>
  <si>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</si>
  <si>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</si>
  <si>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</si>
  <si>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</si>
  <si>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</si>
  <si>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</si>
  <si>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</si>
  <si>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</si>
  <si>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</si>
  <si>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</si>
  <si>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</si>
  <si>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</si>
  <si>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</si>
  <si>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</si>
  <si>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</si>
  <si>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</si>
  <si>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</si>
  <si>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</si>
  <si>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</si>
  <si>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</si>
  <si>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</si>
  <si>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</si>
  <si>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</si>
  <si>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</si>
  <si>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</si>
  <si>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</si>
  <si>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</si>
  <si>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</si>
  <si>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</si>
  <si>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</si>
  <si>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</si>
  <si>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</si>
  <si>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</si>
  <si>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</si>
  <si>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</si>
  <si>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</si>
  <si>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</si>
  <si>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</si>
  <si>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</si>
  <si>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</si>
  <si>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</si>
  <si>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</si>
  <si>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</si>
  <si>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</si>
  <si>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</si>
  <si>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</si>
  <si>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</si>
  <si>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</si>
  <si>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</si>
  <si>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</si>
  <si>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</si>
  <si>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</si>
  <si>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</si>
  <si>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</si>
  <si>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</si>
  <si>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</si>
  <si>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</si>
  <si>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</si>
  <si>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</si>
  <si>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</si>
  <si>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</si>
  <si>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</si>
  <si>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</si>
  <si>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</si>
  <si>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</si>
  <si>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</si>
  <si>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</si>
  <si>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</si>
  <si>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</si>
  <si>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</si>
  <si>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</si>
  <si>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</si>
  <si>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</si>
  <si>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</si>
  <si>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</si>
  <si>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</si>
  <si>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</si>
  <si>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</si>
  <si>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</si>
  <si>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</si>
  <si>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</si>
  <si>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</si>
  <si>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</si>
  <si>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</si>
  <si>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</si>
  <si>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</si>
  <si>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</si>
  <si>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</si>
  <si>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</si>
  <si>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</si>
  <si>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</si>
  <si>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</si>
  <si>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</si>
  <si>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</si>
  <si>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</si>
  <si>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</si>
  <si>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</si>
  <si>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</si>
  <si>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</si>
  <si>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</si>
  <si>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</si>
  <si>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</si>
  <si>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</si>
  <si>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</si>
  <si>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</si>
  <si>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</si>
  <si>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</si>
  <si>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</si>
  <si>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</si>
  <si>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</si>
  <si>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</si>
  <si>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</si>
  <si>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</si>
  <si>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</si>
  <si>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</si>
  <si>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</si>
  <si>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</si>
  <si>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</si>
  <si>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</si>
  <si>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</si>
  <si>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</si>
  <si>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</si>
  <si>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</si>
  <si>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</si>
  <si>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</si>
  <si>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</si>
  <si>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</si>
  <si>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</si>
  <si>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</si>
  <si>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</si>
  <si>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</si>
  <si>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</si>
  <si>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</si>
  <si>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</si>
  <si>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</si>
  <si>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</si>
  <si>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</si>
  <si>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</si>
  <si>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</si>
  <si>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</si>
  <si>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</si>
  <si>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</si>
  <si>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</si>
  <si>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</si>
  <si>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</si>
  <si>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</si>
  <si>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</si>
  <si>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</si>
  <si>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</si>
  <si>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</si>
  <si>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</si>
  <si>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</si>
  <si>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</si>
  <si>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</si>
  <si>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</si>
  <si>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</si>
  <si>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</si>
  <si>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</si>
  <si>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</si>
  <si>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</si>
  <si>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</si>
  <si>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</si>
  <si>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</si>
  <si>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</si>
  <si>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</si>
  <si>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</si>
  <si>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</si>
  <si>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</si>
  <si>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</si>
  <si>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</si>
  <si>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</si>
  <si>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</si>
  <si>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</si>
  <si>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</si>
  <si>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</si>
  <si>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</si>
  <si>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</si>
  <si>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</si>
  <si>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</si>
  <si>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</si>
  <si>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</si>
  <si>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</si>
  <si>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</si>
  <si>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</si>
  <si>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</si>
  <si>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</si>
  <si>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</si>
  <si>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</si>
  <si>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</si>
  <si>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</si>
  <si>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</si>
  <si>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</si>
  <si>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</si>
  <si>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</si>
  <si>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</si>
  <si>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</si>
  <si>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</si>
  <si>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</si>
  <si>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</si>
  <si>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</si>
  <si>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</si>
  <si>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</si>
  <si>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</si>
  <si>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</si>
  <si>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</si>
  <si>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</si>
  <si>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</si>
  <si>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</si>
  <si>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</si>
  <si>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</si>
  <si>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</si>
  <si>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</si>
  <si>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</si>
  <si>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</si>
  <si>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</si>
  <si>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</si>
  <si>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</si>
  <si>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</si>
  <si>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</si>
  <si>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</si>
  <si>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</si>
  <si>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</si>
  <si>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</si>
  <si>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</si>
  <si>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</si>
  <si>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</si>
  <si>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</si>
  <si>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</si>
  <si>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</si>
  <si>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</si>
  <si>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</si>
  <si>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</si>
  <si>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</si>
  <si>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</si>
  <si>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</si>
  <si>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</si>
  <si>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</si>
  <si>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</si>
  <si>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</si>
  <si>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</si>
  <si>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</si>
  <si>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</si>
  <si>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</si>
  <si>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</si>
  <si>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</si>
  <si>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</si>
  <si>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</si>
  <si>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</si>
  <si>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</si>
  <si>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</si>
  <si>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</si>
  <si>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</si>
  <si>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</si>
  <si>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</si>
  <si>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</si>
  <si>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</si>
  <si>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</si>
  <si>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</si>
  <si>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</si>
  <si>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</si>
  <si>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</si>
  <si>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</si>
  <si>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</si>
  <si>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</si>
  <si>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</si>
  <si>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</si>
  <si>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</si>
  <si>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</si>
  <si>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</si>
  <si>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</si>
  <si>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</si>
  <si>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</si>
  <si>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</si>
  <si>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</si>
  <si>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</si>
  <si>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</si>
  <si>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</si>
  <si>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</si>
  <si>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</si>
  <si>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</si>
  <si>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</si>
  <si>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</si>
  <si>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</si>
  <si>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</si>
  <si>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</si>
  <si>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</si>
  <si>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</si>
  <si>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</si>
  <si>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</si>
  <si>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</si>
  <si>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</si>
  <si>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</si>
  <si>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</si>
  <si>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</si>
  <si>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</si>
  <si>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</si>
  <si>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</si>
  <si>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</si>
  <si>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</si>
  <si>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</si>
  <si>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</si>
  <si>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</si>
  <si>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</si>
  <si>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</si>
  <si>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</si>
  <si>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</si>
  <si>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</si>
  <si>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</si>
  <si>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</si>
  <si>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</si>
  <si>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</si>
  <si>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</si>
  <si>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</si>
  <si>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</si>
  <si>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</si>
  <si>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</si>
  <si>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</si>
  <si>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</si>
  <si>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</si>
  <si>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</si>
  <si>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</si>
  <si>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</si>
  <si>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</si>
  <si>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</si>
  <si>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</si>
  <si>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</si>
  <si>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</si>
  <si>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</si>
  <si>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</si>
  <si>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</si>
  <si>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</si>
  <si>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</si>
  <si>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</si>
  <si>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</si>
  <si>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</si>
  <si>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</si>
  <si>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</si>
  <si>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</si>
  <si>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</si>
  <si>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</si>
  <si>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</si>
  <si>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</si>
  <si>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</si>
  <si>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</si>
  <si>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</si>
  <si>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</si>
  <si>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</si>
  <si>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</si>
  <si>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</si>
  <si>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</si>
  <si>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</si>
  <si>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</si>
  <si>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</si>
  <si>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</si>
  <si>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</si>
  <si>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</si>
  <si>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</si>
  <si>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</si>
  <si>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</si>
  <si>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</si>
  <si>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</si>
  <si>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</si>
  <si>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</si>
  <si>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</si>
  <si>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</si>
  <si>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</si>
  <si>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</si>
  <si>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</si>
  <si>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</si>
  <si>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</si>
  <si>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</si>
  <si>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</si>
  <si>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</si>
  <si>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</si>
  <si>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</si>
  <si>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</si>
  <si>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</si>
  <si>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</si>
  <si>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</si>
  <si>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</si>
  <si>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</si>
  <si>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</si>
  <si>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</si>
  <si>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</si>
  <si>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</si>
  <si>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</si>
  <si>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</si>
  <si>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</si>
  <si>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</si>
  <si>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</si>
  <si>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</si>
  <si>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</si>
  <si>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</si>
  <si>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</si>
  <si>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</si>
  <si>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</si>
  <si>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</si>
  <si>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</si>
  <si>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</si>
  <si>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</si>
  <si>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</si>
  <si>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</si>
  <si>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</si>
  <si>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</si>
  <si>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</si>
  <si>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</si>
  <si>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</si>
  <si>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</si>
  <si>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</si>
  <si>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</si>
  <si>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</si>
  <si>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</si>
  <si>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</si>
  <si>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</si>
  <si>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</si>
  <si>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</si>
  <si>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</si>
  <si>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</si>
  <si>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</si>
  <si>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</si>
  <si>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</si>
  <si>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</si>
  <si>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</si>
  <si>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</si>
  <si>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</si>
  <si>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</si>
  <si>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</si>
  <si>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</si>
  <si>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</si>
  <si>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</si>
  <si>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</si>
  <si>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</si>
  <si>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</si>
  <si>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</si>
  <si>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</si>
  <si>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</si>
  <si>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</si>
  <si>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</si>
  <si>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</si>
  <si>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</si>
  <si>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</si>
  <si>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</si>
  <si>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</si>
  <si>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</si>
  <si>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</si>
  <si>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</si>
  <si>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</si>
  <si>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</si>
  <si>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</si>
  <si>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</si>
  <si>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</si>
  <si>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</si>
  <si>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</si>
  <si>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</si>
  <si>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</si>
  <si>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</si>
  <si>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</si>
  <si>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</si>
  <si>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</si>
  <si>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</si>
  <si>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</si>
  <si>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</si>
  <si>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</si>
  <si>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</si>
  <si>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</si>
  <si>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</si>
  <si>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</si>
  <si>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</si>
  <si>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</si>
  <si>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</si>
  <si>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</si>
  <si>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</si>
  <si>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</si>
  <si>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</si>
  <si>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</si>
  <si>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</si>
  <si>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</si>
  <si>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</si>
  <si>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</si>
  <si>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</si>
  <si>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</si>
  <si>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</si>
  <si>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</si>
  <si>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</si>
  <si>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</si>
  <si>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</si>
  <si>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</si>
  <si>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</si>
  <si>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</si>
  <si>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</si>
  <si>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</si>
  <si>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</si>
  <si>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</si>
  <si>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</si>
  <si>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</si>
  <si>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</si>
  <si>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</si>
  <si>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</si>
  <si>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</si>
  <si>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</si>
  <si>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</si>
  <si>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</si>
  <si>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</si>
  <si>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</si>
  <si>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</si>
  <si>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</si>
  <si>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</si>
  <si>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</si>
  <si>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</si>
  <si>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</si>
  <si>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</si>
  <si>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</si>
  <si>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</si>
  <si>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</si>
  <si>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</si>
  <si>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</si>
  <si>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</si>
  <si>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</si>
  <si>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</si>
  <si>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</si>
  <si>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</si>
  <si>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</si>
  <si>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</si>
  <si>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</si>
  <si>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</si>
  <si>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</si>
  <si>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</si>
  <si>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</si>
  <si>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</si>
  <si>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</si>
  <si>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</si>
  <si>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</si>
  <si>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</si>
  <si>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</si>
  <si>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</si>
  <si>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</si>
  <si>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</si>
  <si>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</si>
  <si>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</si>
  <si>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</si>
  <si>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</si>
  <si>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</si>
  <si>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</si>
  <si>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</si>
  <si>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</si>
  <si>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</si>
  <si>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</si>
  <si>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</si>
  <si>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</si>
  <si>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</si>
  <si>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</si>
  <si>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</si>
  <si>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</si>
  <si>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</si>
  <si>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</si>
  <si>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</si>
  <si>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</si>
  <si>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</si>
  <si>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</si>
  <si>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</si>
  <si>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</si>
  <si>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</si>
  <si>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</si>
  <si>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</si>
  <si>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</si>
  <si>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</si>
  <si>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</si>
  <si>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</si>
  <si>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</si>
  <si>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</si>
  <si>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</si>
  <si>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</si>
  <si>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</si>
  <si>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</si>
  <si>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</si>
  <si>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</si>
  <si>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</si>
  <si>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</si>
  <si>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</si>
  <si>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</si>
  <si>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</si>
  <si>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</si>
  <si>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</si>
  <si>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</si>
  <si>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</si>
  <si>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</si>
  <si>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</si>
  <si>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</si>
  <si>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</si>
  <si>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</si>
  <si>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</si>
  <si>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</si>
  <si>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</si>
  <si>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</si>
  <si>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</si>
  <si>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</si>
  <si>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</si>
  <si>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</si>
  <si>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</si>
  <si>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</si>
  <si>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</si>
  <si>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</si>
  <si>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</si>
  <si>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</si>
  <si>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</si>
  <si>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</si>
  <si>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</si>
  <si>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</si>
  <si>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</si>
  <si>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</si>
  <si>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</si>
  <si>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</si>
  <si>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</si>
  <si>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</si>
  <si>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</si>
  <si>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</si>
  <si>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</si>
  <si>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</si>
  <si>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</si>
  <si>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</si>
  <si>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</si>
  <si>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</si>
  <si>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</si>
  <si>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</si>
  <si>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</si>
  <si>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</si>
  <si>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</si>
  <si>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</si>
  <si>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</si>
  <si>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</si>
  <si>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</si>
  <si>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</si>
  <si>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</si>
  <si>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</si>
  <si>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</si>
  <si>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</si>
  <si>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</si>
  <si>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</si>
  <si>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</si>
  <si>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</si>
  <si>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</si>
  <si>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</si>
  <si>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</si>
  <si>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</si>
  <si>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</si>
  <si>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</si>
  <si>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</si>
  <si>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</si>
  <si>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</si>
  <si>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</si>
  <si>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</si>
  <si>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</si>
  <si>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</si>
  <si>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</si>
  <si>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</si>
  <si>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</si>
  <si>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</si>
  <si>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</si>
  <si>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</si>
  <si>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</si>
  <si>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</si>
  <si>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</si>
  <si>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</si>
  <si>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</si>
  <si>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</si>
  <si>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</si>
  <si>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</si>
  <si>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</si>
  <si>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</si>
  <si>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</si>
  <si>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</si>
  <si>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</si>
  <si>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</si>
  <si>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</si>
  <si>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</si>
  <si>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</si>
  <si>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</si>
  <si>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</si>
  <si>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</si>
  <si>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</si>
  <si>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</si>
  <si>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</si>
  <si>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</si>
  <si>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</si>
  <si>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</si>
  <si>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</si>
  <si>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</si>
  <si>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</si>
  <si>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</si>
  <si>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</si>
  <si>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</si>
  <si>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</si>
  <si>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</si>
  <si>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</si>
  <si>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</si>
  <si>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</si>
  <si>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</si>
  <si>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</si>
  <si>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</si>
  <si>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</si>
  <si>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</si>
  <si>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</si>
  <si>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</si>
  <si>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</si>
  <si>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</si>
  <si>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</si>
  <si>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</si>
  <si>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</si>
  <si>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</si>
  <si>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</si>
  <si>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</si>
  <si>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</si>
  <si>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</si>
  <si>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</si>
  <si>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</si>
  <si>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</si>
  <si>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</si>
  <si>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</si>
  <si>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</si>
  <si>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</si>
  <si>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</si>
  <si>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</si>
  <si>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</si>
  <si>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</si>
  <si>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</si>
  <si>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</si>
  <si>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</si>
  <si>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</si>
  <si>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</si>
  <si>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</si>
  <si>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</si>
  <si>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</si>
  <si>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</si>
  <si>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</si>
  <si>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</si>
  <si>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</si>
  <si>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</si>
  <si>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</si>
  <si>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</si>
  <si>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</si>
  <si>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</si>
  <si>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</si>
  <si>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</si>
  <si>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</si>
  <si>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</si>
  <si>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</si>
  <si>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</si>
  <si>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</si>
  <si>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</si>
  <si>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</si>
  <si>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</si>
  <si>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</si>
  <si>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</si>
  <si>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</si>
  <si>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</si>
  <si>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</si>
  <si>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</si>
  <si>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</si>
  <si>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</si>
  <si>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</si>
  <si>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</si>
  <si>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</si>
  <si>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</si>
  <si>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</si>
  <si>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</si>
  <si>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</si>
  <si>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</si>
  <si>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</si>
  <si>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</si>
  <si>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</si>
  <si>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</si>
  <si>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</si>
  <si>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</si>
  <si>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</si>
  <si>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</si>
  <si>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</si>
  <si>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</si>
  <si>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</si>
  <si>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</si>
  <si>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</si>
  <si>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</si>
  <si>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</si>
  <si>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</si>
  <si>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</si>
  <si>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</si>
  <si>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</si>
  <si>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</si>
  <si>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</si>
  <si>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</si>
  <si>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</si>
  <si>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</si>
  <si>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</si>
  <si>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</si>
  <si>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</si>
  <si>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</si>
  <si>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</si>
  <si>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</si>
  <si>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</si>
  <si>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</si>
  <si>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</si>
  <si>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</si>
  <si>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</si>
  <si>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</si>
  <si>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</si>
  <si>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</si>
  <si>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</si>
  <si>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</si>
  <si>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</si>
  <si>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</si>
  <si>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</si>
  <si>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</si>
  <si>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</si>
  <si>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</si>
  <si>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</si>
  <si>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</si>
  <si>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</si>
  <si>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</si>
  <si>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</si>
  <si>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</si>
  <si>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</si>
  <si>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</si>
  <si>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</si>
  <si>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</si>
  <si>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</si>
  <si>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</si>
  <si>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</si>
  <si>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</si>
  <si>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</si>
  <si>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</si>
  <si>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</si>
  <si>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</si>
  <si>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</si>
  <si>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</si>
  <si>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</si>
  <si>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</si>
  <si>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</si>
  <si>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</si>
  <si>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</si>
  <si>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</si>
  <si>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</si>
  <si>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</si>
  <si>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</si>
  <si>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</si>
  <si>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</si>
  <si>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</si>
  <si>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</si>
  <si>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</si>
  <si>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</si>
  <si>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</si>
  <si>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</si>
  <si>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</si>
  <si>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</si>
  <si>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</si>
  <si>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</si>
  <si>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</si>
  <si>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</si>
  <si>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</si>
  <si>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</si>
  <si>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</si>
  <si>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</si>
  <si>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</si>
  <si>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</si>
  <si>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</si>
  <si>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</si>
  <si>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</si>
  <si>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</si>
  <si>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</si>
  <si>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</si>
  <si>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</si>
  <si>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</si>
  <si>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</si>
  <si>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</si>
  <si>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</si>
  <si>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</si>
  <si>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</si>
  <si>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</si>
  <si>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</si>
  <si>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</si>
  <si>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</si>
  <si>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</si>
  <si>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</si>
  <si>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</si>
  <si>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</si>
  <si>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</si>
  <si>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</si>
  <si>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</si>
  <si>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</si>
  <si>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</si>
  <si>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</si>
  <si>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</si>
  <si>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</si>
  <si>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</si>
  <si>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</si>
  <si>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</si>
  <si>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</si>
  <si>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</si>
  <si>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</si>
  <si>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</si>
  <si>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</si>
  <si>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</si>
  <si>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</si>
  <si>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</si>
  <si>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</si>
  <si>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</si>
  <si>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</si>
  <si>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</si>
  <si>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</si>
  <si>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</si>
  <si>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</si>
  <si>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</si>
  <si>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</si>
  <si>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</si>
  <si>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</si>
  <si>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</si>
  <si>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</si>
  <si>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</si>
  <si>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</si>
  <si>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</si>
  <si>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</si>
  <si>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</si>
  <si>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</si>
  <si>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</si>
  <si>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</si>
  <si>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</si>
  <si>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</si>
  <si>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</si>
  <si>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</si>
  <si>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</si>
  <si>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</si>
  <si>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</si>
  <si>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</si>
  <si>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</si>
  <si>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</si>
  <si>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</si>
  <si>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</si>
  <si>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</si>
  <si>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</si>
  <si>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</si>
  <si>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</si>
  <si>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</si>
  <si>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</si>
  <si>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</si>
  <si>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</si>
  <si>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</si>
  <si>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</si>
  <si>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</si>
  <si>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</si>
  <si>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</si>
  <si>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</si>
  <si>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</si>
  <si>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</si>
  <si>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</si>
  <si>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</si>
  <si>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</si>
  <si>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</si>
  <si>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</si>
  <si>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</si>
  <si>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</si>
  <si>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</si>
  <si>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</si>
  <si>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</si>
  <si>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</si>
  <si>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</si>
  <si>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</si>
  <si>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</si>
  <si>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</si>
  <si>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</si>
  <si>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</si>
  <si>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</si>
  <si>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</si>
  <si>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</si>
  <si>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</si>
  <si>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</si>
  <si>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</si>
  <si>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</si>
  <si>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</si>
  <si>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</si>
  <si>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</si>
  <si>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</si>
  <si>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</si>
  <si>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</si>
  <si>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</si>
  <si>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</si>
  <si>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</si>
  <si>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</si>
  <si>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</si>
  <si>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</si>
  <si>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</si>
  <si>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</si>
  <si>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</si>
  <si>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</si>
  <si>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</si>
  <si>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</si>
  <si>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</si>
  <si>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</si>
  <si>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</si>
  <si>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</si>
  <si>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</si>
  <si>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</si>
  <si>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</si>
  <si>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</si>
  <si>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</si>
  <si>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</si>
  <si>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</si>
  <si>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</si>
  <si>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</si>
  <si>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</si>
  <si>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</si>
  <si>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</si>
  <si>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</si>
  <si>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</si>
  <si>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</si>
  <si>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</si>
  <si>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</si>
  <si>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</si>
  <si>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</si>
  <si>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</si>
  <si>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</si>
  <si>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</si>
  <si>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</si>
  <si>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</si>
  <si>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</si>
  <si>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</si>
  <si>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</si>
  <si>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</si>
  <si>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</si>
  <si>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</si>
  <si>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</si>
  <si>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</si>
  <si>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</si>
  <si>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</si>
  <si>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</si>
  <si>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</si>
  <si>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</si>
  <si>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</si>
  <si>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</si>
  <si>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</si>
  <si>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</si>
  <si>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</si>
  <si>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</si>
  <si>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</si>
  <si>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</si>
  <si>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</si>
  <si>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</si>
  <si>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</si>
  <si>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</si>
  <si>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</si>
  <si>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</si>
  <si>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</si>
  <si>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</si>
  <si>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</si>
  <si>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</si>
  <si>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</si>
  <si>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</si>
  <si>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</si>
  <si>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</si>
  <si>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</si>
  <si>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</si>
  <si>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</si>
  <si>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</si>
  <si>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</si>
  <si>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</si>
  <si>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</si>
  <si>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</si>
  <si>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</si>
  <si>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</si>
  <si>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</si>
  <si>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</si>
  <si>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</si>
  <si>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</si>
  <si>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</si>
  <si>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</si>
  <si>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</si>
  <si>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</si>
  <si>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</si>
  <si>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</si>
  <si>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</si>
  <si>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</si>
  <si>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</si>
  <si>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</si>
  <si>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</si>
  <si>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</si>
  <si>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</si>
  <si>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</si>
  <si>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</si>
  <si>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</si>
  <si>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</si>
  <si>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</si>
  <si>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</si>
  <si>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</si>
  <si>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</si>
  <si>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</si>
  <si>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</si>
  <si>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</si>
  <si>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</si>
  <si>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</si>
  <si>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</si>
  <si>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</si>
  <si>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</si>
  <si>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</si>
  <si>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</si>
  <si>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</si>
  <si>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</si>
  <si>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</si>
  <si>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</si>
  <si>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</si>
  <si>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</si>
  <si>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</si>
  <si>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</si>
  <si>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</si>
  <si>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</si>
  <si>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</si>
  <si>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</si>
  <si>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</si>
  <si>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</si>
  <si>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</si>
  <si>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</si>
  <si>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</si>
  <si>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</si>
  <si>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</si>
  <si>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</si>
  <si>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</si>
  <si>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</si>
  <si>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</si>
  <si>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</si>
  <si>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</si>
  <si>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</si>
  <si>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</si>
  <si>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</si>
  <si>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</si>
  <si>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</si>
  <si>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</si>
  <si>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</si>
  <si>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</si>
  <si>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</si>
  <si>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</si>
  <si>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</si>
  <si>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</si>
  <si>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</si>
  <si>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</si>
  <si>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</si>
  <si>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</si>
  <si>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</si>
  <si>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</si>
  <si>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</si>
  <si>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</si>
  <si>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</si>
  <si>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</si>
  <si>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</si>
  <si>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</si>
  <si>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</si>
  <si>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</si>
  <si>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</si>
  <si>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</si>
  <si>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</si>
  <si>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</si>
  <si>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</si>
  <si>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</si>
  <si>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</si>
  <si>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</si>
  <si>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</si>
  <si>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</si>
  <si>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</si>
  <si>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</si>
  <si>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</si>
  <si>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</si>
  <si>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</si>
  <si>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</si>
  <si>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</si>
  <si>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</si>
  <si>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</si>
  <si>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</si>
  <si>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</si>
  <si>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</si>
  <si>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</si>
  <si>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</si>
  <si>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</si>
  <si>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</si>
  <si>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</si>
  <si>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</si>
  <si>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</si>
  <si>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</si>
  <si>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</si>
  <si>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</si>
  <si>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</si>
  <si>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</si>
  <si>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</si>
  <si>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</si>
  <si>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</si>
  <si>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</si>
  <si>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</si>
  <si>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</si>
  <si>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</si>
  <si>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</si>
  <si>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</si>
  <si>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</si>
  <si>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</si>
  <si>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</si>
  <si>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</si>
  <si>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</si>
  <si>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</si>
  <si>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</si>
  <si>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</si>
  <si>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</si>
  <si>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</si>
  <si>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</si>
  <si>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</si>
  <si>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</si>
  <si>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</si>
  <si>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</si>
  <si>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</si>
  <si>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</si>
  <si>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</si>
  <si>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</si>
  <si>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</si>
  <si>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</si>
  <si>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</si>
  <si>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</si>
  <si>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</si>
  <si>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</si>
  <si>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</si>
  <si>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</si>
  <si>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</si>
  <si>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</si>
  <si>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</si>
  <si>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</si>
  <si>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</si>
  <si>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</si>
  <si>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</si>
  <si>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</si>
  <si>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</si>
  <si>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</si>
  <si>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</si>
  <si>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</si>
  <si>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</si>
  <si>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</si>
  <si>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</si>
  <si>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</si>
  <si>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</si>
  <si>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</si>
  <si>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</si>
  <si>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</si>
  <si>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</si>
  <si>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</si>
  <si>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</si>
  <si>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</si>
  <si>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</si>
  <si>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</si>
  <si>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</si>
  <si>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</si>
  <si>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</si>
  <si>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</si>
  <si>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</si>
  <si>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</si>
  <si>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</si>
  <si>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</si>
  <si>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</si>
  <si>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</si>
  <si>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</si>
  <si>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</si>
  <si>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</si>
  <si>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</si>
  <si>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</si>
  <si>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</si>
  <si>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</si>
  <si>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</si>
  <si>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</si>
  <si>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</si>
  <si>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</si>
  <si>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</si>
  <si>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</si>
  <si>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</si>
  <si>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</si>
  <si>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</si>
  <si>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</si>
  <si>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</si>
  <si>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</si>
  <si>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</si>
  <si>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</si>
  <si>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</si>
  <si>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</si>
  <si>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</si>
  <si>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</si>
  <si>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</si>
  <si>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</si>
  <si>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</si>
  <si>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</si>
  <si>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</si>
  <si>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</si>
  <si>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</si>
  <si>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</si>
  <si>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</si>
  <si>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</si>
  <si>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</si>
  <si>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</si>
  <si>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</si>
  <si>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</si>
  <si>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</si>
  <si>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</si>
  <si>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</si>
  <si>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</si>
  <si>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</si>
  <si>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</si>
  <si>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</si>
  <si>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</si>
  <si>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</si>
  <si>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</si>
  <si>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</si>
  <si>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</si>
  <si>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</si>
  <si>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</si>
  <si>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</si>
  <si>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</si>
  <si>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</si>
  <si>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</si>
  <si>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</si>
  <si>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</si>
  <si>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</si>
  <si>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</si>
  <si>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</si>
  <si>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</si>
  <si>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</si>
  <si>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</si>
  <si>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</si>
  <si>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</si>
  <si>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</si>
  <si>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</si>
  <si>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</si>
  <si>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</si>
  <si>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</si>
  <si>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</si>
  <si>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</si>
  <si>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</si>
  <si>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</si>
  <si>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</si>
  <si>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</si>
  <si>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</si>
  <si>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</si>
  <si>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</si>
  <si>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</si>
  <si>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</si>
  <si>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</si>
  <si>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</si>
  <si>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</si>
  <si>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</si>
  <si>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</si>
  <si>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</si>
  <si>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</si>
  <si>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</si>
  <si>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</si>
  <si>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</si>
  <si>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</si>
  <si>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</si>
  <si>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</si>
  <si>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</si>
  <si>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</si>
  <si>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</si>
  <si>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</si>
  <si>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</si>
  <si>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</si>
  <si>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</si>
  <si>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</si>
  <si>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</si>
  <si>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</si>
  <si>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</si>
  <si>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</si>
  <si>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</si>
  <si>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</si>
  <si>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</si>
  <si>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</si>
  <si>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</si>
  <si>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</si>
  <si>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</si>
  <si>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</si>
  <si>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</si>
  <si>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</si>
  <si>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</si>
  <si>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</si>
  <si>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</si>
  <si>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</si>
  <si>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</si>
  <si>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</si>
  <si>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</si>
  <si>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</si>
  <si>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</si>
  <si>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</si>
  <si>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</si>
  <si>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</si>
  <si>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</si>
  <si>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</si>
  <si>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</si>
  <si>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</si>
  <si>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</si>
  <si>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</si>
  <si>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</si>
  <si>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</si>
  <si>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</si>
  <si>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</si>
  <si>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</si>
  <si>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</si>
  <si>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</si>
  <si>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</si>
  <si>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</si>
  <si>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</si>
  <si>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</si>
  <si>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</si>
  <si>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</si>
  <si>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</si>
  <si>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</si>
  <si>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</si>
  <si>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</si>
  <si>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</si>
  <si>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</si>
  <si>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</si>
  <si>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</si>
  <si>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</si>
  <si>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</si>
  <si>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</si>
  <si>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</si>
  <si>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</si>
  <si>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</si>
  <si>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</si>
  <si>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</si>
  <si>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</si>
  <si>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</si>
  <si>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</si>
  <si>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</si>
  <si>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</si>
  <si>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</si>
  <si>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</si>
  <si>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</si>
  <si>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</si>
  <si>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</si>
  <si>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</si>
  <si>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</si>
  <si>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</si>
  <si>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</si>
  <si>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</si>
  <si>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</si>
  <si>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</si>
  <si>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</si>
  <si>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</si>
  <si>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</si>
  <si>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</si>
  <si>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</si>
  <si>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</si>
  <si>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</si>
  <si>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</si>
  <si>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</si>
  <si>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</si>
  <si>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</si>
  <si>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</si>
  <si>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</si>
  <si>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</si>
  <si>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</si>
  <si>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</si>
  <si>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</si>
  <si>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</si>
  <si>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</si>
  <si>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</si>
  <si>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</si>
  <si>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</si>
  <si>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</si>
  <si>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</si>
  <si>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</si>
  <si>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</si>
  <si>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</si>
  <si>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</si>
  <si>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</si>
  <si>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</si>
  <si>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</si>
  <si>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</si>
  <si>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</si>
  <si>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</si>
  <si>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</si>
  <si>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</si>
  <si>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</si>
  <si>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</si>
  <si>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</si>
  <si>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</si>
  <si>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</si>
  <si>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</si>
  <si>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</si>
  <si>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</si>
  <si>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</si>
  <si>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</si>
  <si>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</si>
  <si>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</si>
  <si>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</si>
  <si>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</si>
  <si>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</si>
  <si>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</si>
  <si>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</si>
  <si>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</si>
  <si>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</si>
  <si>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</si>
  <si>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</si>
  <si>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</si>
  <si>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</si>
  <si>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</si>
  <si>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</si>
  <si>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</si>
  <si>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</si>
  <si>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</si>
  <si>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</si>
  <si>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</si>
  <si>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</si>
  <si>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</si>
  <si>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</si>
  <si>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</si>
  <si>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</si>
  <si>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</si>
  <si>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</si>
  <si>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</si>
  <si>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</si>
  <si>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</si>
  <si>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</si>
  <si>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</si>
  <si>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</si>
  <si>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</si>
  <si>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</si>
  <si>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</si>
  <si>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</si>
  <si>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</si>
  <si>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</si>
  <si>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</si>
  <si>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</si>
  <si>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</si>
  <si>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</si>
  <si>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</si>
  <si>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</si>
  <si>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</si>
  <si>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</si>
  <si>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</si>
  <si>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</si>
  <si>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</si>
  <si>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</si>
  <si>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</si>
  <si>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</si>
  <si>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</si>
  <si>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</si>
  <si>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</si>
  <si>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</si>
  <si>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</si>
  <si>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</si>
  <si>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</si>
  <si>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</si>
  <si>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</si>
  <si>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</si>
  <si>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</si>
  <si>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</si>
  <si>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</si>
  <si>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</si>
  <si>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</si>
  <si>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</si>
  <si>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</si>
  <si>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</si>
  <si>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</si>
  <si>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</si>
  <si>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</si>
  <si>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</si>
  <si>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</si>
  <si>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</si>
  <si>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</si>
  <si>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</si>
  <si>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</si>
  <si>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</si>
  <si>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</si>
  <si>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</si>
  <si>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</si>
  <si>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</si>
  <si>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</si>
  <si>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</si>
  <si>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</si>
  <si>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</si>
  <si>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</si>
  <si>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</si>
  <si>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</si>
  <si>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</si>
  <si>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</si>
  <si>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</si>
  <si>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</si>
  <si>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</si>
  <si>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</si>
  <si>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</si>
  <si>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</si>
  <si>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</si>
  <si>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</si>
  <si>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</si>
  <si>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</si>
  <si>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</si>
  <si>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</si>
  <si>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</si>
  <si>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</si>
  <si>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</si>
  <si>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</si>
  <si>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</si>
  <si>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</si>
  <si>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</si>
  <si>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</si>
  <si>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</si>
  <si>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</si>
  <si>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</si>
  <si>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</si>
  <si>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</si>
  <si>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</si>
  <si>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</si>
  <si>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</si>
  <si>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</si>
  <si>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</si>
  <si>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</si>
  <si>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</si>
  <si>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</si>
  <si>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</si>
  <si>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</si>
  <si>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</si>
  <si>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</si>
  <si>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</si>
  <si>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</si>
  <si>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</si>
  <si>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</si>
  <si>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</si>
  <si>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</si>
  <si>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</si>
  <si>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</si>
  <si>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</si>
  <si>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</si>
  <si>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</si>
  <si>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</si>
  <si>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</si>
  <si>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</si>
  <si>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</si>
  <si>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</si>
  <si>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</si>
  <si>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</si>
  <si>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</si>
  <si>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</si>
  <si>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</si>
  <si>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</si>
  <si>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</si>
  <si>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</si>
  <si>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</si>
  <si>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</si>
  <si>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</si>
  <si>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</si>
  <si>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</si>
  <si>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</si>
  <si>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</si>
  <si>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</si>
  <si>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</si>
  <si>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</si>
  <si>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</si>
  <si>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</si>
  <si>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</si>
  <si>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</si>
  <si>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</si>
  <si>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</si>
  <si>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</si>
  <si>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</si>
  <si>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</si>
  <si>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</si>
  <si>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</si>
  <si>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</si>
  <si>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</si>
  <si>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</si>
  <si>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</si>
  <si>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</si>
  <si>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</si>
  <si>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</si>
  <si>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</si>
  <si>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</si>
  <si>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</si>
  <si>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</si>
  <si>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</si>
  <si>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</si>
  <si>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</si>
  <si>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</si>
  <si>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</si>
  <si>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</si>
  <si>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</si>
  <si>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</si>
  <si>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</si>
  <si>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</si>
  <si>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</si>
  <si>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</si>
  <si>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</si>
  <si>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</si>
  <si>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</si>
  <si>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</si>
  <si>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</si>
  <si>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</si>
  <si>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</si>
  <si>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</si>
  <si>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</si>
  <si>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</si>
  <si>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</si>
  <si>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</si>
  <si>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</si>
  <si>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</si>
  <si>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</si>
  <si>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</si>
  <si>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</si>
  <si>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</si>
  <si>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</si>
  <si>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</si>
  <si>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</si>
  <si>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</si>
  <si>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</si>
  <si>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</si>
  <si>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</si>
  <si>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</si>
  <si>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</si>
  <si>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</si>
  <si>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</si>
  <si>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</si>
  <si>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</si>
  <si>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</si>
  <si>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</si>
  <si>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</si>
  <si>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</si>
  <si>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</si>
  <si>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</si>
  <si>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</si>
  <si>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</si>
  <si>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</si>
  <si>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</si>
  <si>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</si>
  <si>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</si>
  <si>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</si>
  <si>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</si>
  <si>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</si>
  <si>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</si>
  <si>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</si>
  <si>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</si>
  <si>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</si>
  <si>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</si>
  <si>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</si>
  <si>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</si>
  <si>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</si>
  <si>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</si>
  <si>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</si>
  <si>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</si>
  <si>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</si>
  <si>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</si>
  <si>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</si>
  <si>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</si>
  <si>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</si>
  <si>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</si>
  <si>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</si>
  <si>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</si>
  <si>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</si>
  <si>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</si>
  <si>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</si>
  <si>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</si>
  <si>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</si>
  <si>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</si>
  <si>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</si>
  <si>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</si>
  <si>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</si>
  <si>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</si>
  <si>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</si>
  <si>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</si>
  <si>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</si>
  <si>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</si>
  <si>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</si>
  <si>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</si>
  <si>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</si>
  <si>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</si>
  <si>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</si>
  <si>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</si>
  <si>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</si>
  <si>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</si>
  <si>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</si>
  <si>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</si>
  <si>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</si>
  <si>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</si>
  <si>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</si>
  <si>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</si>
  <si>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</si>
  <si>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</si>
  <si>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</si>
  <si>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</si>
  <si>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</si>
  <si>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</si>
  <si>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</si>
  <si>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</si>
  <si>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</si>
  <si>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</si>
  <si>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</si>
  <si>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</si>
  <si>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</si>
  <si>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</si>
  <si>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</si>
  <si>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</si>
  <si>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</si>
  <si>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</si>
  <si>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</si>
  <si>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</si>
  <si>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</si>
  <si>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</si>
  <si>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</si>
  <si>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</si>
  <si>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</si>
  <si>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</si>
  <si>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</si>
  <si>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</si>
  <si>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</si>
  <si>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</si>
  <si>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</si>
  <si>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</si>
  <si>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</si>
  <si>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</si>
  <si>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</si>
  <si>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</si>
  <si>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</si>
  <si>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</si>
  <si>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</si>
  <si>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</si>
  <si>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</si>
  <si>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</si>
  <si>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</si>
  <si>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</si>
  <si>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</si>
  <si>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</si>
  <si>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</si>
  <si>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</si>
  <si>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</si>
  <si>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</si>
  <si>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</si>
  <si>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</si>
  <si>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</si>
  <si>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</si>
  <si>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</si>
  <si>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</si>
  <si>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</si>
  <si>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</si>
  <si>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</si>
  <si>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</si>
  <si>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</si>
  <si>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</si>
  <si>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</si>
  <si>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</si>
  <si>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</si>
  <si>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</si>
  <si>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</si>
  <si>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</si>
  <si>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</si>
  <si>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</si>
  <si>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</si>
  <si>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</si>
  <si>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</si>
  <si>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</si>
  <si>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</si>
  <si>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</si>
  <si>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</si>
  <si>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</si>
  <si>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</si>
  <si>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</si>
  <si>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</si>
  <si>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</si>
  <si>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</si>
  <si>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</si>
  <si>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</si>
  <si>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</si>
  <si>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</si>
  <si>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</si>
  <si>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</si>
  <si>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</si>
  <si>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</si>
  <si>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</si>
  <si>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</si>
  <si>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</si>
  <si>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</si>
  <si>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</si>
  <si>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</si>
  <si>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</si>
  <si>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</si>
  <si>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</si>
  <si>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</si>
  <si>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</si>
  <si>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</si>
  <si>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</si>
  <si>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</si>
  <si>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</si>
  <si>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</si>
  <si>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</si>
  <si>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</si>
  <si>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</si>
  <si>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</si>
  <si>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</si>
  <si>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</si>
  <si>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</si>
  <si>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</si>
  <si>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</si>
  <si>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</si>
  <si>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</si>
  <si>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</si>
  <si>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</si>
  <si>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</si>
  <si>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</si>
  <si>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</si>
  <si>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</si>
  <si>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</si>
  <si>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</si>
  <si>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</si>
  <si>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</si>
  <si>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</si>
  <si>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</si>
  <si>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</si>
  <si>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</si>
  <si>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</si>
  <si>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</si>
  <si>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</si>
  <si>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</si>
  <si>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</si>
  <si>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</si>
  <si>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</si>
  <si>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</si>
  <si>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</si>
  <si>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</si>
  <si>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</si>
  <si>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</si>
  <si>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</si>
  <si>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</si>
  <si>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</si>
  <si>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</si>
  <si>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</si>
  <si>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</si>
  <si>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</si>
  <si>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</si>
  <si>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</si>
  <si>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</si>
  <si>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</si>
  <si>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</si>
  <si>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</si>
  <si>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</si>
  <si>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</si>
  <si>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</si>
  <si>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</si>
  <si>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</si>
  <si>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</si>
  <si>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</si>
  <si>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</si>
  <si>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</si>
  <si>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</si>
  <si>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</si>
  <si>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</si>
  <si>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</si>
  <si>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</si>
  <si>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</si>
  <si>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</si>
  <si>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</si>
  <si>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</si>
  <si>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</si>
  <si>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</si>
  <si>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</si>
  <si>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</si>
  <si>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</si>
  <si>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</si>
  <si>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</si>
  <si>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</si>
  <si>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</si>
  <si>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</si>
  <si>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</si>
  <si>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</si>
  <si>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</si>
  <si>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</si>
  <si>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</si>
  <si>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</si>
  <si>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</si>
  <si>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</si>
  <si>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</si>
  <si>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</si>
  <si>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</si>
  <si>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</si>
  <si>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</si>
  <si>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</si>
  <si>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</si>
  <si>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</si>
  <si>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</si>
  <si>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</si>
  <si>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</si>
  <si>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</si>
  <si>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</si>
  <si>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</si>
  <si>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</si>
  <si>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</si>
  <si>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</si>
  <si>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</si>
  <si>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</si>
  <si>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</si>
  <si>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</si>
  <si>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</si>
  <si>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</si>
  <si>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</si>
  <si>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</si>
  <si>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</si>
  <si>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</si>
  <si>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</si>
  <si>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</si>
  <si>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</si>
  <si>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</si>
  <si>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</si>
  <si>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</si>
  <si>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</si>
  <si>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</si>
  <si>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</si>
  <si>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</si>
  <si>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</si>
  <si>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</si>
  <si>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</si>
  <si>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</si>
  <si>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</si>
  <si>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</si>
  <si>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</si>
  <si>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</si>
  <si>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</si>
  <si>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</si>
  <si>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</si>
  <si>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</si>
  <si>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</si>
  <si>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</si>
  <si>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</si>
  <si>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</si>
  <si>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</si>
  <si>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</si>
  <si>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</si>
  <si>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</si>
  <si>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</si>
  <si>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</si>
  <si>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</si>
  <si>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</si>
  <si>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</si>
  <si>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</si>
  <si>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</si>
  <si>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</si>
  <si>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</si>
  <si>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</si>
  <si>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</si>
  <si>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</si>
  <si>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</si>
  <si>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</si>
  <si>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</si>
  <si>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</si>
  <si>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</si>
  <si>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</si>
  <si>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</si>
  <si>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</si>
  <si>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</si>
  <si>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</si>
  <si>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</si>
  <si>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</si>
  <si>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</si>
  <si>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</si>
  <si>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</si>
  <si>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</si>
  <si>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</si>
  <si>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</si>
  <si>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</si>
  <si>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</si>
  <si>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</si>
  <si>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</si>
  <si>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</si>
  <si>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</si>
  <si>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</si>
  <si>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</si>
  <si>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</si>
  <si>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</si>
  <si>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</si>
  <si>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</si>
  <si>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</si>
  <si>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</si>
  <si>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</si>
  <si>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</si>
  <si>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</si>
  <si>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</si>
  <si>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</si>
  <si>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</si>
  <si>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</si>
  <si>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</si>
  <si>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</si>
  <si>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</si>
  <si>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</si>
  <si>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</si>
  <si>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</si>
  <si>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</si>
  <si>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</si>
  <si>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</si>
  <si>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</si>
  <si>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</si>
  <si>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</si>
  <si>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</si>
  <si>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</si>
  <si>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</si>
  <si>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</si>
  <si>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</si>
  <si>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</si>
  <si>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</si>
  <si>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</si>
  <si>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</si>
  <si>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</si>
  <si>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</si>
  <si>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</si>
  <si>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</si>
  <si>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</si>
  <si>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</si>
  <si>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</si>
  <si>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</si>
  <si>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</si>
  <si>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</si>
  <si>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</si>
  <si>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</si>
  <si>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</si>
  <si>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</si>
  <si>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</si>
  <si>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</si>
  <si>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</si>
  <si>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</si>
  <si>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</si>
  <si>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</si>
  <si>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</si>
  <si>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</si>
  <si>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</si>
  <si>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</si>
  <si>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</si>
  <si>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</si>
  <si>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</si>
  <si>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</si>
  <si>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</si>
  <si>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</si>
  <si>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</si>
  <si>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</si>
  <si>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</si>
  <si>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</si>
  <si>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</si>
  <si>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</si>
  <si>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</si>
  <si>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</si>
  <si>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</si>
  <si>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</si>
  <si>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</si>
  <si>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</si>
  <si>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</si>
  <si>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</si>
  <si>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</si>
  <si>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</si>
  <si>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</si>
  <si>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</si>
  <si>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</si>
  <si>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</si>
  <si>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</si>
  <si>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</si>
  <si>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</si>
  <si>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</si>
  <si>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</si>
  <si>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</si>
  <si>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</si>
  <si>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</si>
  <si>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</si>
  <si>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</si>
  <si>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</si>
  <si>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</si>
  <si>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</si>
  <si>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</si>
  <si>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</si>
  <si>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</si>
  <si>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</si>
  <si>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</si>
  <si>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</si>
  <si>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</si>
  <si>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</si>
  <si>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</si>
  <si>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</si>
  <si>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</si>
  <si>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</si>
  <si>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</si>
  <si>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</si>
  <si>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</si>
  <si>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</si>
  <si>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</si>
  <si>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</si>
  <si>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</si>
  <si>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</si>
  <si>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</si>
  <si>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</si>
  <si>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</si>
  <si>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</si>
  <si>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</si>
  <si>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</si>
  <si>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</si>
  <si>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</si>
  <si>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</si>
  <si>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</si>
  <si>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</si>
  <si>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</si>
  <si>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</si>
  <si>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</si>
  <si>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</si>
  <si>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</si>
  <si>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</si>
  <si>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</si>
  <si>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</si>
  <si>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</si>
  <si>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</si>
  <si>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</si>
  <si>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</si>
  <si>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</si>
  <si>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</si>
  <si>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</si>
  <si>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</si>
  <si>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</si>
  <si>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</si>
  <si>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</si>
  <si>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</si>
  <si>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</si>
  <si>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</si>
  <si>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</si>
  <si>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</si>
  <si>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</si>
  <si>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</si>
  <si>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</si>
  <si>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</si>
  <si>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</si>
  <si>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</si>
  <si>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</si>
  <si>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</si>
  <si>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</si>
  <si>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</si>
  <si>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</si>
  <si>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</si>
  <si>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</si>
  <si>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</si>
  <si>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</si>
  <si>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</si>
  <si>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</si>
  <si>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</si>
  <si>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</si>
  <si>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</si>
  <si>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</si>
  <si>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</si>
  <si>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</si>
  <si>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</si>
  <si>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</si>
  <si>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</si>
  <si>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</si>
  <si>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</si>
  <si>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</si>
  <si>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</si>
  <si>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</si>
  <si>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</si>
  <si>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</si>
  <si>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</si>
  <si>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</si>
  <si>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</si>
  <si>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</si>
  <si>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</si>
  <si>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</si>
  <si>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</si>
  <si>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</si>
  <si>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</si>
  <si>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</si>
  <si>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</si>
  <si>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</si>
  <si>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</si>
  <si>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</si>
  <si>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</si>
  <si>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</si>
  <si>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</si>
  <si>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</si>
  <si>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</si>
  <si>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</si>
  <si>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</si>
  <si>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</si>
  <si>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</si>
  <si>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</si>
  <si>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</si>
  <si>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</si>
  <si>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</si>
  <si>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</si>
  <si>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</si>
  <si>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</si>
  <si>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</si>
  <si>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</si>
  <si>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</si>
  <si>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</si>
  <si>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</si>
  <si>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</si>
  <si>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</si>
  <si>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</si>
  <si>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</si>
  <si>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</si>
  <si>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</si>
  <si>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</si>
  <si>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</si>
  <si>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</si>
  <si>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</si>
  <si>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</si>
  <si>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</si>
  <si>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</si>
  <si>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</si>
  <si>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</si>
  <si>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</si>
  <si>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</si>
  <si>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</si>
  <si>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</si>
  <si>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</si>
  <si>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</si>
  <si>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</si>
  <si>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</si>
  <si>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</si>
  <si>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</si>
  <si>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</si>
  <si>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</si>
  <si>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</si>
  <si>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</si>
  <si>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</si>
  <si>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</si>
  <si>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</si>
  <si>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</si>
  <si>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</si>
  <si>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</si>
  <si>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</si>
  <si>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</si>
  <si>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</si>
  <si>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</si>
  <si>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</si>
  <si>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</si>
  <si>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</si>
  <si>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</si>
  <si>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</si>
  <si>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</si>
  <si>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</si>
  <si>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</si>
  <si>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</si>
  <si>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</si>
  <si>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</si>
  <si>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</si>
  <si>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</si>
  <si>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</si>
  <si>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</si>
  <si>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</si>
  <si>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</si>
  <si>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</si>
  <si>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</si>
  <si>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</si>
  <si>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</si>
  <si>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</si>
  <si>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</si>
  <si>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</si>
  <si>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</si>
  <si>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</si>
  <si>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</si>
  <si>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</si>
  <si>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</si>
  <si>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</si>
  <si>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</si>
  <si>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</si>
  <si>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</si>
  <si>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</si>
  <si>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</si>
  <si>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</si>
  <si>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</si>
  <si>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</si>
  <si>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</si>
  <si>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</si>
  <si>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</si>
  <si>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</si>
  <si>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</si>
  <si>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</si>
  <si>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</si>
  <si>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</si>
  <si>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</si>
  <si>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</si>
  <si>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</si>
  <si>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</si>
  <si>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</si>
  <si>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</si>
  <si>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</si>
  <si>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</si>
  <si>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</si>
  <si>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</si>
  <si>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</si>
  <si>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</si>
  <si>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</si>
  <si>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</si>
  <si>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</si>
  <si>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</si>
  <si>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</si>
  <si>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</si>
  <si>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</si>
  <si>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</si>
  <si>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</si>
  <si>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</si>
  <si>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</si>
  <si>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</si>
  <si>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</si>
  <si>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</si>
  <si>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</si>
  <si>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</si>
  <si>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</si>
  <si>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</si>
  <si>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</si>
  <si>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</si>
  <si>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</si>
  <si>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</si>
  <si>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</si>
  <si>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</si>
  <si>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</si>
  <si>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</si>
  <si>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</si>
  <si>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</si>
  <si>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</si>
  <si>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</si>
  <si>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</si>
  <si>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</si>
  <si>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</si>
  <si>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</si>
  <si>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</si>
  <si>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</si>
  <si>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</si>
  <si>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</si>
  <si>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</si>
  <si>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</si>
  <si>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</si>
  <si>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</si>
  <si>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</si>
  <si>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</si>
  <si>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</si>
  <si>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</si>
  <si>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</si>
  <si>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</si>
  <si>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</si>
  <si>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</si>
  <si>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</si>
  <si>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</si>
  <si>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</si>
  <si>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</si>
  <si>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</si>
  <si>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</si>
  <si>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</si>
  <si>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</si>
  <si>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</si>
  <si>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</si>
  <si>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</si>
  <si>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</si>
  <si>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</si>
  <si>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</si>
  <si>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</si>
  <si>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</si>
  <si>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</si>
  <si>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</si>
  <si>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</si>
  <si>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</si>
  <si>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</si>
  <si>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</si>
  <si>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</si>
  <si>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</si>
  <si>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</si>
  <si>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</si>
  <si>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</si>
  <si>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</si>
  <si>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</si>
  <si>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</si>
  <si>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</si>
  <si>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</si>
  <si>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</si>
  <si>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</si>
  <si>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</si>
  <si>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</si>
  <si>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</si>
  <si>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</si>
  <si>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</si>
  <si>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</si>
  <si>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</si>
  <si>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</si>
  <si>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</si>
  <si>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</si>
  <si>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</si>
  <si>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</si>
  <si>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</si>
  <si>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</si>
  <si>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</si>
  <si>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</si>
  <si>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</si>
  <si>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</si>
  <si>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</si>
  <si>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</si>
  <si>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</si>
  <si>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</si>
  <si>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</si>
  <si>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</si>
  <si>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</si>
  <si>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</si>
  <si>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</si>
  <si>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</si>
  <si>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</si>
  <si>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</si>
  <si>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</si>
  <si>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</si>
  <si>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</si>
  <si>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</si>
  <si>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</si>
  <si>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</si>
  <si>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</si>
  <si>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</si>
  <si>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</si>
  <si>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</si>
  <si>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</si>
  <si>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</si>
  <si>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</si>
  <si>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</si>
  <si>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</si>
  <si>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</si>
  <si>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</si>
  <si>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</si>
  <si>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</si>
  <si>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</si>
  <si>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</si>
  <si>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</si>
  <si>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</si>
  <si>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</si>
  <si>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</si>
  <si>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</si>
  <si>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</si>
  <si>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</si>
  <si>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</si>
  <si>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</si>
  <si>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</si>
  <si>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</si>
  <si>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</si>
  <si>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</si>
  <si>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</si>
  <si>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</si>
  <si>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</si>
  <si>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</si>
  <si>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</si>
  <si>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</si>
  <si>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</si>
  <si>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</si>
  <si>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</si>
  <si>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</si>
  <si>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</si>
  <si>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</si>
  <si>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</si>
  <si>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</si>
  <si>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</si>
  <si>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</si>
  <si>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</si>
  <si>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</si>
  <si>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</si>
  <si>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</si>
  <si>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</si>
  <si>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</si>
  <si>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</si>
  <si>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</si>
  <si>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</si>
  <si>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</si>
  <si>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</si>
  <si>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</si>
  <si>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</si>
  <si>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</si>
  <si>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</si>
  <si>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</si>
  <si>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</si>
  <si>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</si>
  <si>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</si>
  <si>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</si>
  <si>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</si>
  <si>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</si>
  <si>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</si>
  <si>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</si>
  <si>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</si>
  <si>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</si>
  <si>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</si>
  <si>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</si>
  <si>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</si>
  <si>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</si>
  <si>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</si>
  <si>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</si>
  <si>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</si>
  <si>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</si>
  <si>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</si>
  <si>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</si>
  <si>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</si>
  <si>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</si>
  <si>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</si>
  <si>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</si>
  <si>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</si>
  <si>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</si>
  <si>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</si>
  <si>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</si>
  <si>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</si>
  <si>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</si>
  <si>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</si>
  <si>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</si>
  <si>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</si>
  <si>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</si>
  <si>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</si>
  <si>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</si>
  <si>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</si>
  <si>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</si>
  <si>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</si>
  <si>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</si>
  <si>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</si>
  <si>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</si>
  <si>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</si>
  <si>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</si>
  <si>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</si>
  <si>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</si>
  <si>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</si>
  <si>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</si>
  <si>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</si>
  <si>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</si>
  <si>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</si>
  <si>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</si>
  <si>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</si>
  <si>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</si>
  <si>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</si>
  <si>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</si>
  <si>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</si>
  <si>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</si>
  <si>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</si>
  <si>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</si>
  <si>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</si>
  <si>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</si>
  <si>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</si>
  <si>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</si>
  <si>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</si>
  <si>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</si>
  <si>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</si>
  <si>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</si>
  <si>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</si>
  <si>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</si>
  <si>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</si>
  <si>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</si>
  <si>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</si>
  <si>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</si>
  <si>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</si>
  <si>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</si>
  <si>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</si>
  <si>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</si>
  <si>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</si>
  <si>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</si>
  <si>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</si>
  <si>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</si>
  <si>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</si>
  <si>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</si>
  <si>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</si>
  <si>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</si>
  <si>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</si>
  <si>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</si>
  <si>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</si>
  <si>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</si>
  <si>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</si>
  <si>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</si>
  <si>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</si>
  <si>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</si>
  <si>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</si>
  <si>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</si>
  <si>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</si>
  <si>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</si>
  <si>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</si>
  <si>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</si>
  <si>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</si>
  <si>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</si>
  <si>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</si>
  <si>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</si>
  <si>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</si>
  <si>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</si>
  <si>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</si>
  <si>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</si>
  <si>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</si>
  <si>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</si>
  <si>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</si>
  <si>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</si>
  <si>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</si>
  <si>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</si>
  <si>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</si>
  <si>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</si>
  <si>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</si>
  <si>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</si>
  <si>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</si>
  <si>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</si>
  <si>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</si>
  <si>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</si>
  <si>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</si>
  <si>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</si>
  <si>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</si>
  <si>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</si>
  <si>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</si>
  <si>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</si>
  <si>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</si>
  <si>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</si>
  <si>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</si>
  <si>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</si>
  <si>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</si>
  <si>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</si>
  <si>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</si>
  <si>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</si>
  <si>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</si>
  <si>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</si>
  <si>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</si>
  <si>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</si>
  <si>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</si>
  <si>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</si>
  <si>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</si>
  <si>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</si>
  <si>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</si>
  <si>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</si>
  <si>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</si>
  <si>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</si>
  <si>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</si>
  <si>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</si>
  <si>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</si>
  <si>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</si>
  <si>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</si>
  <si>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</si>
  <si>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</si>
  <si>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</si>
  <si>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</si>
  <si>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</si>
  <si>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</si>
  <si>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</si>
  <si>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</si>
  <si>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</si>
  <si>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</si>
  <si>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</si>
  <si>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</si>
  <si>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</si>
  <si>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</si>
  <si>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</si>
  <si>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</si>
  <si>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</si>
  <si>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</si>
  <si>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</si>
  <si>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</si>
  <si>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</si>
  <si>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</si>
  <si>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</si>
  <si>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</si>
  <si>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</si>
  <si>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</si>
  <si>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</si>
  <si>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</si>
  <si>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</si>
  <si>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</si>
  <si>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</si>
  <si>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</si>
  <si>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</si>
  <si>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</si>
  <si>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</si>
  <si>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</si>
  <si>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</si>
  <si>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</si>
  <si>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</si>
  <si>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</si>
  <si>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</si>
  <si>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</si>
  <si>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</si>
  <si>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</si>
  <si>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</si>
  <si>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</si>
  <si>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</si>
  <si>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</si>
  <si>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</si>
  <si>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</si>
  <si>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</si>
  <si>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</si>
  <si>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</si>
  <si>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</si>
  <si>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</si>
  <si>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</si>
  <si>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</si>
  <si>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</si>
  <si>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</si>
  <si>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</si>
  <si>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</si>
  <si>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</si>
  <si>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</si>
  <si>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</si>
  <si>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</si>
  <si>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</si>
  <si>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</si>
  <si>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</si>
  <si>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</si>
  <si>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</si>
  <si>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</si>
  <si>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</si>
  <si>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</si>
  <si>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</si>
  <si>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</si>
  <si>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</si>
  <si>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</si>
  <si>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</si>
  <si>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</si>
  <si>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</si>
  <si>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</si>
  <si>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</si>
  <si>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</si>
  <si>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</si>
  <si>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</si>
  <si>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</si>
  <si>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</si>
  <si>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</si>
  <si>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</si>
  <si>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</si>
  <si>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</si>
  <si>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</si>
  <si>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</si>
  <si>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</si>
  <si>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</si>
  <si>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</si>
  <si>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</si>
  <si>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</si>
  <si>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</si>
  <si>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</si>
  <si>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</si>
  <si>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</si>
  <si>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</si>
  <si>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</si>
  <si>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</si>
  <si>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</si>
  <si>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</si>
  <si>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</si>
  <si>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</si>
  <si>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</si>
  <si>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</si>
  <si>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</si>
  <si>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</si>
  <si>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</si>
  <si>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</si>
  <si>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</si>
  <si>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</si>
  <si>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</si>
  <si>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</si>
  <si>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</si>
  <si>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</si>
  <si>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</si>
  <si>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</si>
  <si>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</si>
  <si>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</si>
  <si>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</si>
  <si>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</si>
  <si>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</si>
  <si>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</si>
  <si>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</si>
  <si>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</si>
  <si>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</si>
  <si>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</si>
  <si>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</si>
  <si>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</si>
  <si>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</si>
  <si>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</si>
  <si>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</si>
  <si>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</si>
  <si>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</si>
  <si>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</si>
  <si>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</si>
  <si>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</si>
  <si>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</si>
  <si>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</si>
  <si>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</si>
  <si>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</si>
  <si>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</si>
  <si>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</si>
  <si>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</si>
  <si>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</si>
  <si>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</si>
  <si>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</si>
  <si>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</si>
  <si>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</si>
  <si>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</si>
  <si>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</si>
  <si>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</si>
  <si>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</si>
  <si>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</si>
  <si>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</si>
  <si>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</si>
  <si>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</si>
  <si>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</si>
  <si>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</si>
  <si>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</si>
  <si>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</si>
  <si>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</si>
  <si>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</si>
  <si>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</si>
  <si>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</si>
  <si>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</si>
  <si>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</si>
  <si>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</si>
  <si>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</si>
  <si>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</si>
  <si>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</si>
  <si>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</si>
  <si>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</si>
  <si>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</si>
  <si>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</si>
  <si>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</si>
  <si>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</si>
  <si>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</si>
  <si>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</si>
  <si>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</si>
  <si>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</si>
  <si>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</si>
  <si>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</si>
  <si>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</si>
  <si>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</si>
  <si>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</si>
  <si>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</si>
  <si>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</si>
  <si>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</si>
  <si>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</si>
  <si>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</si>
  <si>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</si>
  <si>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</si>
  <si>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</si>
  <si>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</si>
  <si>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</si>
  <si>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</si>
  <si>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</si>
  <si>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</si>
  <si>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</si>
  <si>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</si>
  <si>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</si>
  <si>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</si>
  <si>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</si>
  <si>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</si>
  <si>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</si>
  <si>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</si>
  <si>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</si>
  <si>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</si>
  <si>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</si>
  <si>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</si>
  <si>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</si>
  <si>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</si>
  <si>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</si>
  <si>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</si>
  <si>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</si>
  <si>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</si>
  <si>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</si>
  <si>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</si>
  <si>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</si>
  <si>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</si>
  <si>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</si>
  <si>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</si>
  <si>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</si>
  <si>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</si>
  <si>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</si>
  <si>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</si>
  <si>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</si>
  <si>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</si>
  <si>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</si>
  <si>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</si>
  <si>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</si>
  <si>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</si>
  <si>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</si>
  <si>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</si>
  <si>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</si>
  <si>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</si>
  <si>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</si>
  <si>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</si>
  <si>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</si>
  <si>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</si>
  <si>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</si>
  <si>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</si>
  <si>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</si>
  <si>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</si>
  <si>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</si>
  <si>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</si>
  <si>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</si>
  <si>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</si>
  <si>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</si>
  <si>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</si>
  <si>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</si>
  <si>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</si>
  <si>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</si>
  <si>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</si>
  <si>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</si>
  <si>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</si>
  <si>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</si>
  <si>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</si>
  <si>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</si>
  <si>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</si>
  <si>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</si>
  <si>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</si>
  <si>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</si>
  <si>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</si>
  <si>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</si>
  <si>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</si>
  <si>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</si>
  <si>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</si>
  <si>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</si>
  <si>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</si>
  <si>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</si>
  <si>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</si>
  <si>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</si>
  <si>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</si>
  <si>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</si>
  <si>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</si>
  <si>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</si>
  <si>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</si>
  <si>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</si>
  <si>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</si>
  <si>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</si>
  <si>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</si>
  <si>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</si>
  <si>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</si>
  <si>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</si>
  <si>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</si>
  <si>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</si>
  <si>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</si>
  <si>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</si>
  <si>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</si>
  <si>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</si>
  <si>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</si>
  <si>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</si>
  <si>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</si>
  <si>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</si>
  <si>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</si>
  <si>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</si>
  <si>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</si>
  <si>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</si>
  <si>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</si>
  <si>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</si>
  <si>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</si>
  <si>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</si>
  <si>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</si>
  <si>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</si>
  <si>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</si>
  <si>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</si>
  <si>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</si>
  <si>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</si>
  <si>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</si>
  <si>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</si>
  <si>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</si>
  <si>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</si>
  <si>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</si>
  <si>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</si>
  <si>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</si>
  <si>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</si>
  <si>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</si>
  <si>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</si>
  <si>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</si>
  <si>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</si>
  <si>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</si>
  <si>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</si>
  <si>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</si>
  <si>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</si>
  <si>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</si>
  <si>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</si>
  <si>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</si>
  <si>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</si>
  <si>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</si>
  <si>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</si>
  <si>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</si>
  <si>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</si>
  <si>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</si>
  <si>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</si>
  <si>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</si>
  <si>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</si>
  <si>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</si>
  <si>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</si>
  <si>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</si>
  <si>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</si>
  <si>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</si>
  <si>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</si>
  <si>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</si>
  <si>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</si>
  <si>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</si>
  <si>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</si>
  <si>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</si>
  <si>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</si>
  <si>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</si>
  <si>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</si>
  <si>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</si>
  <si>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</si>
  <si>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</si>
  <si>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</si>
  <si>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</si>
  <si>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</si>
  <si>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</si>
  <si>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</si>
  <si>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</si>
  <si>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</si>
  <si>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</si>
  <si>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</si>
  <si>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</si>
  <si>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</si>
  <si>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</si>
  <si>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</si>
  <si>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</si>
  <si>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</si>
  <si>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</si>
  <si>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</si>
  <si>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</si>
  <si>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</si>
  <si>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</si>
  <si>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</si>
  <si>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</si>
  <si>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</si>
  <si>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</si>
  <si>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</si>
  <si>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</si>
  <si>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</si>
  <si>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</si>
  <si>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</si>
  <si>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</si>
  <si>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</si>
  <si>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</si>
  <si>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</si>
  <si>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</si>
  <si>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</si>
  <si>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</si>
  <si>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</si>
  <si>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</si>
  <si>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</si>
  <si>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</si>
  <si>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</si>
  <si>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</si>
  <si>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</si>
  <si>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</si>
  <si>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</si>
  <si>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</si>
  <si>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</si>
  <si>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</si>
  <si>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</si>
  <si>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</si>
  <si>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</si>
  <si>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</si>
  <si>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</si>
  <si>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</si>
  <si>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</si>
  <si>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</si>
  <si>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</si>
  <si>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</si>
  <si>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</si>
  <si>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</si>
  <si>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</si>
  <si>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</si>
  <si>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</si>
  <si>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</si>
  <si>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</si>
  <si>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</si>
  <si>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</si>
  <si>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</si>
  <si>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</si>
  <si>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</si>
  <si>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</si>
  <si>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</si>
  <si>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</si>
  <si>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</si>
  <si>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</si>
  <si>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</si>
  <si>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</si>
  <si>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</si>
  <si>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</si>
  <si>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</si>
  <si>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</si>
  <si>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</si>
  <si>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</si>
  <si>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</si>
  <si>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</si>
  <si>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</si>
  <si>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</si>
  <si>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</si>
  <si>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</si>
  <si>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</si>
  <si>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</si>
  <si>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</si>
  <si>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</si>
  <si>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</si>
  <si>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</si>
  <si>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</si>
  <si>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</si>
  <si>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</si>
  <si>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</si>
  <si>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</si>
  <si>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</si>
  <si>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</si>
  <si>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</si>
  <si>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</si>
  <si>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</si>
  <si>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</si>
  <si>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</si>
  <si>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</si>
  <si>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</si>
  <si>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</si>
  <si>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</si>
  <si>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</si>
  <si>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</si>
  <si>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</si>
  <si>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</si>
  <si>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</si>
  <si>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</si>
  <si>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</si>
  <si>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</si>
  <si>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</si>
  <si>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</si>
  <si>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</si>
  <si>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</si>
  <si>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</si>
  <si>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</si>
  <si>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</si>
  <si>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</si>
  <si>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</si>
  <si>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</si>
  <si>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</si>
  <si>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</si>
  <si>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</si>
  <si>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</si>
  <si>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</si>
  <si>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</si>
  <si>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</si>
  <si>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</si>
  <si>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</si>
  <si>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</si>
  <si>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</si>
  <si>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</si>
  <si>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</si>
  <si>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</si>
  <si>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</si>
  <si>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</si>
  <si>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</si>
  <si>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</si>
  <si>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</si>
  <si>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</si>
  <si>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</si>
  <si>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</si>
  <si>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</si>
  <si>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</si>
  <si>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</si>
  <si>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</si>
  <si>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</si>
  <si>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</si>
  <si>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</si>
  <si>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</si>
  <si>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</si>
  <si>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</si>
  <si>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</si>
  <si>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</si>
  <si>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</si>
  <si>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</si>
  <si>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</si>
  <si>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</si>
  <si>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</si>
  <si>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</si>
  <si>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</si>
  <si>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</si>
  <si>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</si>
  <si>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</si>
  <si>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</si>
  <si>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</si>
  <si>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</si>
  <si>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</si>
  <si>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</si>
  <si>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</si>
  <si>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</si>
  <si>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</si>
  <si>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</si>
  <si>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</si>
  <si>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</si>
  <si>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</si>
  <si>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</si>
  <si>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</si>
  <si>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</si>
  <si>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</si>
  <si>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</si>
  <si>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</si>
  <si>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</si>
  <si>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</si>
  <si>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</si>
  <si>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</si>
  <si>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</si>
  <si>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</si>
  <si>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</si>
  <si>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</si>
  <si>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</si>
  <si>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</si>
  <si>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</si>
  <si>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</si>
  <si>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</si>
  <si>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</si>
  <si>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</si>
  <si>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</si>
  <si>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</si>
  <si>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</si>
  <si>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</si>
  <si>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</si>
  <si>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</si>
  <si>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</si>
  <si>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</si>
  <si>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</si>
  <si>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</si>
  <si>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</si>
  <si>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</si>
  <si>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</si>
  <si>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</si>
  <si>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</si>
  <si>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</si>
  <si>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</si>
  <si>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</si>
  <si>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</si>
  <si>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</si>
  <si>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</si>
  <si>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</si>
  <si>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</si>
  <si>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</si>
  <si>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</si>
  <si>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</si>
  <si>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</si>
  <si>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</si>
  <si>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</si>
  <si>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</si>
  <si>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</si>
  <si>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</si>
  <si>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</si>
  <si>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</si>
  <si>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</si>
  <si>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</si>
  <si>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</si>
  <si>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</si>
  <si>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</si>
  <si>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</si>
  <si>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</si>
  <si>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</si>
  <si>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</si>
  <si>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</si>
  <si>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</si>
  <si>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</si>
  <si>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</si>
  <si>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</si>
  <si>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</si>
  <si>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</si>
  <si>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</si>
  <si>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</si>
  <si>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</si>
  <si>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</si>
  <si>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</si>
  <si>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</si>
  <si>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</si>
  <si>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</si>
  <si>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</si>
  <si>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</si>
  <si>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</si>
  <si>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</si>
  <si>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</si>
  <si>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</si>
  <si>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</si>
  <si>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</si>
  <si>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</si>
  <si>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</si>
  <si>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</si>
  <si>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</si>
  <si>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</si>
  <si>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</si>
  <si>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</si>
  <si>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</si>
  <si>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</si>
  <si>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</si>
  <si>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</si>
  <si>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</si>
  <si>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</si>
  <si>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</si>
  <si>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</si>
  <si>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</si>
  <si>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</si>
  <si>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</si>
  <si>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</si>
  <si>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</si>
  <si>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</si>
  <si>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</si>
  <si>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</si>
  <si>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</si>
  <si>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</si>
  <si>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</si>
  <si>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</si>
  <si>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</si>
  <si>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</si>
  <si>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</si>
  <si>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</si>
  <si>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</si>
  <si>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</si>
  <si>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</si>
  <si>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</si>
  <si>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</si>
  <si>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</si>
  <si>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</si>
  <si>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</si>
  <si>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</si>
  <si>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</si>
  <si>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</si>
  <si>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</si>
  <si>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</si>
  <si>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</si>
  <si>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</si>
  <si>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</si>
  <si>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</si>
  <si>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</si>
  <si>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</si>
  <si>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</si>
  <si>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</si>
  <si>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</si>
  <si>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</si>
  <si>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</si>
  <si>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</si>
  <si>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</si>
  <si>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</si>
  <si>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</si>
  <si>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</si>
  <si>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</si>
  <si>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</si>
  <si>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</si>
  <si>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</si>
  <si>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</si>
  <si>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</si>
  <si>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</si>
  <si>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</si>
  <si>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</si>
  <si>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</si>
  <si>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</si>
  <si>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</si>
  <si>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</si>
  <si>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</si>
  <si>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</si>
  <si>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</si>
  <si>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</si>
  <si>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</si>
  <si>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</si>
  <si>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</si>
  <si>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</si>
  <si>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</si>
  <si>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</si>
  <si>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</si>
  <si>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</si>
  <si>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</si>
  <si>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</si>
  <si>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</si>
  <si>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</si>
  <si>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</si>
  <si>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</si>
  <si>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</si>
  <si>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</si>
  <si>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</si>
  <si>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</si>
  <si>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</si>
  <si>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</si>
  <si>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</si>
  <si>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</si>
  <si>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</si>
  <si>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</si>
  <si>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</si>
  <si>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</si>
  <si>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</si>
  <si>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</si>
  <si>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</si>
  <si>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</si>
  <si>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</si>
  <si>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</si>
  <si>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</si>
  <si>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</si>
  <si>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</si>
  <si>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</si>
  <si>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</si>
  <si>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</si>
  <si>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</si>
  <si>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</si>
  <si>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</si>
  <si>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</si>
  <si>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</si>
  <si>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</si>
  <si>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</si>
  <si>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</si>
  <si>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</si>
  <si>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</si>
  <si>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</si>
  <si>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</si>
  <si>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</si>
  <si>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</si>
  <si>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</si>
  <si>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</si>
  <si>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</si>
  <si>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</si>
  <si>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</si>
  <si>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</si>
  <si>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</si>
  <si>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</si>
  <si>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</si>
  <si>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</si>
  <si>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</si>
  <si>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</si>
  <si>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</si>
  <si>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</si>
  <si>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</si>
  <si>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</si>
  <si>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</si>
  <si>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</si>
  <si>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</si>
  <si>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</si>
  <si>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</si>
  <si>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</si>
  <si>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</si>
  <si>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</si>
  <si>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</si>
  <si>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</si>
  <si>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</si>
  <si>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</si>
  <si>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</si>
  <si>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</si>
  <si>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</si>
  <si>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</si>
  <si>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</si>
  <si>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</si>
  <si>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</si>
  <si>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</si>
  <si>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</si>
  <si>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</si>
  <si>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</si>
  <si>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</si>
  <si>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</si>
  <si>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</si>
  <si>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</si>
  <si>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</si>
  <si>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</si>
  <si>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</si>
  <si>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</si>
  <si>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</si>
  <si>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</si>
  <si>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</si>
  <si>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</si>
  <si>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</si>
  <si>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</si>
  <si>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</si>
  <si>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</si>
  <si>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</si>
  <si>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</si>
  <si>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</si>
  <si>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</si>
  <si>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</si>
  <si>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</si>
  <si>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</si>
  <si>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</si>
  <si>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</si>
  <si>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</si>
  <si>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</si>
  <si>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</si>
  <si>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</si>
  <si>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</si>
  <si>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</si>
  <si>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</si>
  <si>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</si>
  <si>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</si>
  <si>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</si>
  <si>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</si>
  <si>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</si>
  <si>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</si>
  <si>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</si>
  <si>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</si>
  <si>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</si>
  <si>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</si>
  <si>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</si>
  <si>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</si>
  <si>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</si>
  <si>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</si>
  <si>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</si>
  <si>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</si>
  <si>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</si>
  <si>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</si>
  <si>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</si>
  <si>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</si>
  <si>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</si>
  <si>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</si>
  <si>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</si>
  <si>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</si>
  <si>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</si>
  <si>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</si>
  <si>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</si>
  <si>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</si>
  <si>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</si>
  <si>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</si>
  <si>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</si>
  <si>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</si>
  <si>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</si>
  <si>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</si>
  <si>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</si>
  <si>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</si>
  <si>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</si>
  <si>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</si>
  <si>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</si>
  <si>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</si>
  <si>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</si>
  <si>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</si>
  <si>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</si>
  <si>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</si>
  <si>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</si>
  <si>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</si>
  <si>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</si>
  <si>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</si>
  <si>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</si>
  <si>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</si>
  <si>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</si>
  <si>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</si>
  <si>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</si>
  <si>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</si>
  <si>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</si>
  <si>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</si>
  <si>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</si>
  <si>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</si>
  <si>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</si>
  <si>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</si>
  <si>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</si>
  <si>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</si>
  <si>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</si>
  <si>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</si>
  <si>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</si>
  <si>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</si>
  <si>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</si>
  <si>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</si>
  <si>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</si>
  <si>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</si>
  <si>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</si>
  <si>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</si>
  <si>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</si>
  <si>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</si>
  <si>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</si>
  <si>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</si>
  <si>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</si>
  <si>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</si>
  <si>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</si>
  <si>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</si>
  <si>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</si>
  <si>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</si>
  <si>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</si>
  <si>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</si>
  <si>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</si>
  <si>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</si>
  <si>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</si>
  <si>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</si>
  <si>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</si>
  <si>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</si>
  <si>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</si>
  <si>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</si>
  <si>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</si>
  <si>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</si>
  <si>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</si>
  <si>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</si>
  <si>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</si>
  <si>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</si>
  <si>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</si>
  <si>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</si>
  <si>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</si>
  <si>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</si>
  <si>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</si>
  <si>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</si>
  <si>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</si>
  <si>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</si>
  <si>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</si>
  <si>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</si>
  <si>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</si>
  <si>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</si>
  <si>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</si>
  <si>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</si>
  <si>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</si>
  <si>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</si>
  <si>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</si>
  <si>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</si>
  <si>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</si>
  <si>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</si>
  <si>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</si>
  <si>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</si>
  <si>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</si>
  <si>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</si>
  <si>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</si>
  <si>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</si>
  <si>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</si>
  <si>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</si>
  <si>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</si>
  <si>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</si>
  <si>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</si>
  <si>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</si>
  <si>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</si>
  <si>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</si>
  <si>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</si>
  <si>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</si>
  <si>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</si>
  <si>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</si>
  <si>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</si>
  <si>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</si>
  <si>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</si>
  <si>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</si>
  <si>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</si>
  <si>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</si>
  <si>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</si>
  <si>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</si>
  <si>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</si>
  <si>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</si>
  <si>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</si>
  <si>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</si>
  <si>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</si>
  <si>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</si>
  <si>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</si>
  <si>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</si>
  <si>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</si>
  <si>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</si>
  <si>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</si>
  <si>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</si>
  <si>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</si>
  <si>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</si>
  <si>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</si>
  <si>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</si>
  <si>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</si>
  <si>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</si>
  <si>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</si>
  <si>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</si>
  <si>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</si>
  <si>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</si>
  <si>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</si>
  <si>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</si>
  <si>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</si>
  <si>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</si>
  <si>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</si>
  <si>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</si>
  <si>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</si>
  <si>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</si>
  <si>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</si>
  <si>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</si>
  <si>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</si>
  <si>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</si>
  <si>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</si>
  <si>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</si>
  <si>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</si>
  <si>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</si>
  <si>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</si>
  <si>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</si>
  <si>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</si>
  <si>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</si>
  <si>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</si>
  <si>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</si>
  <si>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</si>
  <si>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</si>
  <si>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</si>
  <si>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</si>
  <si>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</si>
  <si>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</si>
  <si>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</si>
  <si>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</si>
  <si>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</si>
  <si>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</si>
  <si>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</si>
  <si>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</si>
  <si>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</si>
  <si>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</si>
  <si>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</si>
  <si>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</si>
  <si>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</si>
  <si>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</si>
  <si>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</si>
  <si>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</si>
  <si>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</si>
  <si>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</si>
  <si>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</si>
  <si>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</si>
  <si>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</si>
  <si>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</si>
  <si>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</si>
  <si>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</si>
  <si>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</si>
  <si>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</si>
  <si>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</si>
  <si>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</si>
  <si>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</si>
  <si>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</si>
  <si>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</si>
  <si>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</si>
  <si>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</si>
  <si>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</si>
  <si>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</si>
  <si>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</si>
  <si>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</si>
  <si>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</si>
  <si>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</si>
  <si>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</si>
  <si>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</si>
  <si>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</si>
  <si>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</si>
  <si>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</si>
  <si>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</si>
  <si>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</si>
  <si>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</si>
  <si>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</si>
  <si>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</si>
  <si>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</si>
  <si>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</si>
  <si>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</si>
  <si>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</si>
  <si>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</si>
  <si>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</si>
  <si>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</si>
  <si>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</si>
  <si>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</si>
  <si>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</si>
  <si>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</si>
  <si>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</si>
  <si>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</si>
  <si>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</si>
  <si>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</si>
  <si>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</si>
  <si>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</si>
  <si>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</si>
  <si>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</si>
  <si>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</si>
  <si>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</si>
  <si>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</si>
  <si>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</si>
  <si>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</si>
  <si>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</si>
  <si>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</si>
  <si>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</si>
  <si>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</si>
  <si>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</si>
  <si>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</si>
  <si>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</si>
  <si>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</si>
  <si>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</si>
  <si>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</si>
  <si>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</si>
  <si>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</si>
  <si>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</si>
  <si>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</si>
  <si>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</si>
  <si>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</si>
  <si>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</si>
  <si>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</si>
  <si>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</si>
  <si>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</si>
  <si>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</si>
  <si>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</si>
  <si>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</si>
  <si>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</si>
  <si>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</si>
  <si>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</si>
  <si>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</si>
  <si>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</si>
  <si>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</si>
  <si>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</si>
  <si>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</si>
  <si>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</si>
  <si>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</si>
  <si>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</si>
  <si>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</si>
  <si>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</si>
  <si>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</si>
  <si>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</si>
  <si>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</si>
  <si>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</si>
  <si>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</si>
  <si>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</si>
  <si>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</si>
  <si>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</si>
  <si>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</si>
  <si>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</si>
  <si>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</si>
  <si>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</si>
  <si>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</si>
  <si>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</si>
  <si>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</si>
  <si>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</si>
  <si>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</si>
  <si>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</si>
  <si>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</si>
  <si>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</si>
  <si>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</si>
  <si>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</si>
  <si>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</si>
  <si>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</si>
  <si>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</si>
  <si>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</si>
  <si>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</si>
  <si>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</si>
  <si>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</si>
  <si>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</si>
  <si>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</si>
  <si>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</si>
  <si>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</si>
  <si>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</si>
  <si>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</si>
  <si>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</si>
  <si>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</si>
  <si>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</si>
  <si>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</si>
  <si>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</si>
  <si>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</si>
  <si>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</si>
  <si>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</si>
  <si>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</si>
  <si>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</si>
  <si>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</si>
  <si>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</si>
  <si>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</si>
  <si>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</si>
  <si>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</si>
  <si>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</si>
  <si>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</si>
  <si>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</si>
  <si>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</si>
  <si>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</si>
  <si>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</si>
  <si>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</si>
  <si>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</si>
  <si>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</si>
  <si>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</si>
  <si>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</si>
  <si>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</si>
  <si>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</si>
  <si>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</si>
  <si>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</si>
  <si>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</si>
  <si>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</si>
  <si>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</si>
  <si>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</si>
  <si>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</si>
  <si>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</si>
  <si>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</si>
  <si>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</si>
  <si>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</si>
  <si>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</si>
  <si>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</si>
  <si>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</si>
  <si>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</si>
  <si>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</si>
  <si>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</si>
  <si>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</si>
  <si>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</si>
  <si>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</si>
  <si>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</si>
  <si>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</si>
  <si>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</si>
  <si>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</si>
  <si>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</si>
  <si>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</si>
  <si>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</si>
  <si>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</si>
  <si>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</si>
  <si>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</si>
  <si>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</si>
  <si>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</si>
  <si>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</si>
  <si>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</si>
  <si>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</si>
  <si>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</si>
  <si>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</si>
  <si>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</si>
  <si>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</si>
  <si>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</si>
  <si>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</si>
  <si>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</si>
  <si>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</si>
  <si>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</si>
  <si>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</si>
  <si>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</si>
  <si>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</si>
  <si>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</si>
  <si>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</si>
  <si>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</si>
  <si>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</si>
  <si>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</si>
  <si>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</si>
  <si>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</si>
  <si>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</si>
  <si>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</si>
  <si>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</si>
  <si>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</si>
  <si>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</si>
  <si>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</si>
  <si>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</si>
  <si>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</si>
  <si>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</si>
  <si>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</si>
  <si>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</si>
  <si>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</si>
  <si>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</si>
  <si>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</si>
  <si>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</si>
  <si>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</si>
  <si>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</si>
  <si>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</si>
  <si>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</si>
  <si>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</si>
  <si>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</si>
  <si>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</si>
  <si>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</si>
  <si>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</si>
  <si>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</si>
  <si>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</si>
  <si>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</si>
  <si>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</si>
  <si>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</si>
  <si>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</si>
  <si>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</si>
  <si>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</si>
  <si>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</si>
  <si>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</si>
  <si>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</si>
  <si>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</si>
  <si>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</si>
  <si>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</si>
  <si>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</si>
  <si>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</si>
  <si>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</si>
  <si>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</si>
  <si>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</si>
  <si>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</si>
  <si>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</si>
  <si>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</si>
  <si>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</si>
  <si>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</si>
  <si>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</si>
  <si>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</si>
  <si>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</si>
  <si>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</si>
  <si>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</si>
  <si>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</si>
  <si>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</si>
  <si>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</si>
  <si>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</si>
  <si>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</si>
  <si>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</si>
  <si>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</si>
  <si>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</si>
  <si>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</si>
  <si>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</si>
  <si>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</si>
  <si>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</si>
  <si>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</si>
  <si>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</si>
  <si>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</si>
  <si>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</si>
  <si>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</si>
  <si>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</si>
  <si>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</si>
  <si>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</si>
  <si>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</si>
  <si>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</si>
  <si>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</si>
  <si>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</si>
  <si>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</si>
  <si>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</si>
  <si>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</si>
  <si>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</si>
  <si>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</si>
  <si>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</si>
  <si>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</si>
  <si>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</si>
  <si>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</si>
  <si>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</si>
  <si>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</si>
  <si>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</si>
  <si>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</si>
  <si>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</si>
  <si>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</si>
  <si>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</si>
  <si>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</si>
  <si>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</si>
  <si>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</si>
  <si>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</si>
  <si>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</si>
  <si>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</si>
  <si>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</si>
  <si>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</si>
  <si>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</si>
  <si>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</si>
  <si>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</si>
  <si>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</si>
  <si>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</si>
  <si>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</si>
  <si>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</si>
  <si>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</si>
  <si>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</si>
  <si>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</si>
  <si>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</si>
  <si>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</si>
  <si>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</si>
  <si>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</si>
  <si>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</si>
  <si>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</si>
  <si>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</si>
  <si>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</si>
  <si>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</si>
  <si>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</si>
  <si>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</si>
  <si>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</si>
  <si>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</si>
  <si>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</si>
  <si>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</si>
  <si>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</si>
  <si>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</si>
  <si>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</si>
  <si>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</si>
  <si>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</si>
  <si>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</si>
  <si>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</si>
  <si>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</si>
  <si>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</si>
  <si>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</si>
  <si>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</si>
  <si>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</si>
  <si>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</si>
  <si>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</si>
  <si>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</si>
  <si>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</si>
  <si>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</si>
  <si>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</si>
  <si>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</si>
  <si>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</si>
  <si>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</si>
  <si>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</si>
  <si>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</si>
  <si>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</si>
  <si>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</si>
  <si>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</si>
  <si>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</si>
  <si>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</si>
  <si>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</si>
  <si>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</si>
  <si>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</si>
  <si>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</si>
  <si>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</si>
  <si>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</si>
  <si>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</si>
  <si>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</si>
  <si>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</si>
  <si>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</si>
  <si>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</si>
  <si>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</si>
  <si>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</si>
  <si>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</si>
  <si>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</si>
  <si>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</si>
  <si>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</si>
  <si>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</si>
  <si>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</si>
  <si>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</si>
  <si>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</si>
  <si>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</si>
  <si>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</si>
  <si>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</si>
  <si>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</si>
  <si>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</si>
  <si>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</si>
  <si>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</si>
  <si>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</si>
  <si>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</si>
  <si>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</si>
  <si>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</si>
  <si>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</si>
  <si>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</si>
  <si>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</si>
  <si>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</si>
  <si>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</si>
  <si>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</si>
  <si>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</si>
  <si>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</si>
  <si>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</si>
  <si>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</si>
  <si>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</si>
  <si>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</si>
  <si>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</si>
  <si>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</si>
  <si>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</si>
  <si>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</si>
  <si>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</si>
  <si>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</si>
  <si>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</si>
  <si>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</si>
  <si>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</si>
  <si>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</si>
  <si>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</si>
  <si>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</si>
  <si>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</si>
  <si>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</si>
  <si>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</si>
  <si>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</si>
  <si>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</si>
  <si>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</si>
  <si>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</si>
  <si>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</si>
  <si>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</si>
  <si>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</si>
  <si>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</si>
  <si>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</si>
  <si>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</si>
  <si>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</si>
  <si>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</si>
  <si>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</si>
  <si>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</si>
  <si>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</si>
  <si>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</si>
  <si>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</si>
  <si>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</si>
  <si>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</si>
  <si>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</si>
  <si>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</si>
  <si>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</si>
  <si>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</si>
  <si>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</si>
  <si>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</si>
  <si>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</si>
  <si>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</si>
  <si>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</si>
  <si>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</si>
  <si>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</si>
  <si>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</si>
  <si>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</si>
  <si>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</si>
  <si>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</si>
  <si>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</si>
  <si>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</si>
  <si>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</si>
  <si>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</si>
  <si>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</si>
  <si>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</si>
  <si>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</si>
  <si>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</si>
  <si>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</si>
  <si>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</si>
  <si>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</si>
  <si>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</si>
  <si>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</si>
  <si>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</si>
  <si>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</si>
  <si>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</si>
  <si>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</si>
  <si>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</si>
  <si>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</si>
  <si>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</si>
  <si>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</si>
  <si>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</si>
  <si>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</si>
  <si>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</si>
  <si>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</si>
  <si>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</si>
  <si>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</si>
  <si>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</si>
  <si>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</si>
  <si>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</si>
  <si>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</si>
  <si>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</si>
  <si>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</si>
  <si>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</si>
  <si>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</si>
  <si>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</si>
  <si>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</si>
  <si>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</si>
  <si>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</si>
  <si>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</si>
  <si>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</si>
  <si>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</si>
  <si>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</si>
  <si>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</si>
  <si>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</si>
  <si>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</si>
  <si>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</si>
  <si>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</si>
  <si>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</si>
  <si>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</si>
  <si>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</si>
  <si>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</si>
  <si>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</si>
  <si>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</si>
  <si>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</si>
  <si>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</si>
  <si>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</si>
  <si>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</si>
  <si>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</si>
  <si>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</si>
  <si>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</si>
  <si>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</si>
  <si>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</si>
  <si>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</si>
  <si>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</si>
  <si>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</si>
  <si>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</si>
  <si>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</si>
  <si>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</si>
  <si>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</si>
  <si>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</si>
  <si>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</si>
  <si>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</si>
  <si>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</si>
  <si>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</si>
  <si>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</si>
  <si>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</si>
  <si>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</si>
  <si>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</si>
  <si>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</si>
  <si>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</si>
  <si>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</si>
  <si>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</si>
  <si>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</si>
  <si>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</si>
  <si>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</si>
  <si>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</si>
  <si>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</si>
  <si>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</si>
  <si>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</si>
  <si>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</si>
  <si>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</si>
  <si>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</si>
  <si>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</si>
  <si>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</si>
  <si>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</si>
  <si>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</si>
  <si>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</si>
  <si>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</si>
  <si>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</si>
  <si>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</si>
  <si>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</si>
  <si>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</si>
  <si>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</si>
  <si>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</si>
  <si>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</si>
  <si>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</si>
  <si>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</si>
  <si>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</si>
  <si>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</si>
  <si>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</si>
  <si>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</si>
  <si>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</si>
  <si>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</si>
  <si>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</si>
  <si>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</si>
  <si>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</si>
  <si>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</si>
  <si>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</si>
  <si>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</si>
  <si>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</si>
  <si>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</si>
  <si>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</si>
  <si>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</si>
  <si>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</si>
  <si>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</si>
  <si>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</si>
  <si>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</si>
  <si>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</si>
  <si>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</si>
  <si>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</si>
  <si>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</si>
  <si>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</si>
  <si>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</si>
  <si>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</si>
  <si>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</si>
  <si>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</si>
  <si>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</si>
  <si>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</si>
  <si>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</si>
  <si>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</si>
  <si>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</si>
  <si>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</si>
  <si>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</si>
  <si>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</si>
  <si>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</si>
  <si>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</si>
  <si>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</si>
  <si>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</si>
  <si>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</si>
  <si>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</si>
  <si>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</si>
  <si>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</si>
  <si>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</si>
  <si>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</si>
  <si>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</si>
  <si>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</si>
  <si>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</si>
  <si>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</si>
  <si>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</si>
  <si>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</si>
  <si>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</si>
  <si>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</si>
  <si>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</si>
  <si>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</si>
  <si>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</si>
  <si>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</si>
  <si>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</si>
  <si>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</si>
  <si>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</si>
  <si>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</si>
  <si>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</si>
  <si>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</si>
  <si>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</si>
  <si>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</si>
  <si>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</si>
  <si>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</si>
  <si>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</si>
  <si>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</si>
  <si>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</si>
  <si>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</si>
  <si>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</si>
  <si>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</si>
  <si>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</si>
  <si>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</si>
  <si>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</si>
  <si>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</si>
  <si>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</si>
  <si>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</si>
  <si>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</si>
  <si>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</si>
  <si>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</si>
  <si>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</si>
  <si>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</si>
  <si>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</si>
  <si>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</si>
  <si>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</si>
  <si>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</si>
  <si>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</si>
  <si>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</si>
  <si>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</si>
  <si>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</si>
  <si>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</si>
  <si>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</si>
  <si>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</si>
  <si>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</si>
  <si>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</si>
  <si>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</si>
  <si>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</si>
  <si>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</si>
  <si>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</si>
  <si>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</si>
  <si>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</si>
  <si>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</si>
  <si>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</si>
  <si>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</si>
  <si>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</si>
  <si>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</si>
  <si>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</si>
  <si>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</si>
  <si>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</si>
  <si>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</si>
  <si>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</si>
  <si>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</si>
  <si>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</si>
  <si>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</si>
  <si>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</si>
  <si>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</si>
  <si>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</si>
  <si>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</si>
  <si>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</si>
  <si>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</si>
  <si>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</si>
  <si>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</si>
  <si>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</si>
  <si>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</si>
  <si>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</si>
  <si>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</si>
  <si>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</si>
  <si>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</si>
  <si>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</si>
  <si>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</si>
  <si>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</si>
  <si>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</si>
  <si>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</si>
  <si>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</si>
  <si>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</si>
  <si>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</si>
  <si>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</si>
  <si>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</si>
  <si>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</si>
  <si>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</si>
  <si>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</si>
  <si>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</si>
  <si>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</si>
  <si>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</si>
  <si>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</si>
  <si>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</si>
  <si>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</si>
  <si>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</si>
  <si>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</si>
  <si>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</si>
  <si>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</si>
  <si>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</si>
  <si>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</si>
  <si>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</si>
  <si>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</si>
  <si>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</si>
  <si>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</si>
  <si>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</si>
  <si>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</si>
  <si>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</si>
  <si>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</si>
  <si>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</si>
  <si>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</si>
  <si>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</si>
  <si>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</si>
  <si>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</si>
  <si>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</si>
  <si>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</si>
  <si>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</si>
  <si>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</si>
  <si>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</si>
  <si>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</si>
  <si>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</si>
  <si>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</si>
  <si>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</si>
  <si>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</si>
  <si>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</si>
  <si>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</si>
  <si>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</si>
  <si>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</si>
  <si>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</si>
  <si>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</si>
  <si>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</si>
  <si>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</si>
  <si>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</si>
  <si>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</si>
  <si>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</si>
  <si>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</si>
  <si>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</si>
  <si>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</si>
  <si>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</si>
  <si>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</si>
  <si>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</si>
  <si>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</si>
  <si>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</si>
  <si>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</si>
  <si>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</si>
  <si>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</si>
  <si>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</si>
  <si>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</si>
  <si>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</si>
  <si>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</si>
  <si>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</si>
  <si>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</si>
  <si>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</si>
  <si>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</si>
  <si>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</si>
  <si>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</si>
  <si>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</si>
  <si>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</si>
  <si>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</si>
  <si>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</si>
  <si>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</si>
  <si>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</si>
  <si>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</si>
  <si>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</si>
  <si>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</si>
  <si>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</si>
  <si>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</si>
  <si>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</si>
  <si>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</si>
  <si>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</si>
  <si>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</si>
  <si>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</si>
  <si>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</si>
  <si>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</si>
  <si>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</si>
  <si>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</si>
  <si>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</si>
  <si>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</si>
  <si>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</si>
  <si>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</si>
  <si>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</si>
  <si>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</si>
  <si>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</si>
  <si>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</si>
  <si>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</si>
  <si>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</si>
  <si>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</si>
  <si>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</si>
  <si>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</si>
  <si>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</si>
  <si>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</si>
  <si>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</si>
  <si>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</si>
  <si>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</si>
  <si>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</si>
  <si>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</si>
  <si>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</si>
  <si>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</si>
  <si>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</si>
  <si>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</si>
  <si>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</si>
  <si>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</si>
  <si>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</si>
  <si>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</si>
  <si>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</si>
  <si>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</si>
  <si>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</si>
  <si>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</si>
  <si>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</si>
  <si>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</si>
  <si>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</si>
  <si>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</si>
  <si>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</si>
  <si>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</si>
  <si>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</si>
  <si>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</si>
  <si>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</si>
  <si>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</si>
  <si>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</si>
  <si>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</si>
  <si>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</si>
  <si>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</si>
  <si>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</si>
  <si>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</si>
  <si>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</si>
  <si>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</si>
  <si>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</si>
  <si>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</si>
  <si>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</si>
  <si>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</si>
  <si>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</si>
  <si>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</si>
  <si>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</si>
  <si>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</si>
  <si>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</si>
  <si>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</si>
  <si>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</si>
  <si>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</si>
  <si>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</si>
  <si>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</si>
  <si>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</si>
  <si>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</si>
  <si>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</si>
  <si>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</si>
  <si>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</si>
  <si>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</si>
  <si>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</si>
  <si>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</si>
  <si>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</si>
  <si>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</si>
  <si>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</si>
  <si>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</si>
  <si>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</si>
  <si>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</si>
  <si>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</si>
  <si>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</si>
  <si>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</si>
  <si>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</si>
  <si>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</si>
  <si>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</si>
  <si>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</si>
  <si>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</si>
  <si>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</si>
  <si>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</si>
  <si>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</si>
  <si>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</si>
  <si>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</si>
  <si>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PCM-20251002-00001825</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</si>
  <si>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</si>
  <si>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</si>
  <si>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</si>
  <si>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</si>
  <si>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</si>
  <si>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</si>
  <si>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</si>
  <si>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</si>
  <si>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</si>
  <si>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</si>
  <si>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</si>
  <si>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</si>
  <si>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</si>
  <si>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</si>
  <si>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</si>
  <si>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</si>
  <si>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</si>
  <si>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</si>
  <si>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EM Team on the way ETA: 20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</si>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</sst>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0" totalsRowShown="0" headerRowDxfId="157" dataDxfId="156" headerRowBorderDxfId="154" tableBorderDxfId="155" totalsRowBorderDxfId="153">
  <autoFilter ref="A1:CJ3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8" totalsRowShown="0" headerRowDxfId="15" dataDxfId="14" headerRowBorderDxfId="12" tableBorderDxfId="13">
  <autoFilter ref="A1:L3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269.79526736111438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16.174283564818325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45932.743693287041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45932.743693287041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45932.743693287041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45932.743693287041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45932.743693287041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45932.743693287041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45932.743693287041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45932.743693287041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45932.743693287041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45932.743693287041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45932.743693287041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45932.743693287041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45932.743693287041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45932.743693287041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45932.743693287041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45932.743693287041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45932.743693287041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45932.743693287041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45932.743693287041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45932.743693287041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45932.743693287041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45932.743693287041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45932.743693287041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45932.743693287041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45932.743693287041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45932.743693287041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45932.743693287041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45932.743693287041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45932.743693287041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45932.743693287041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45932.743693287041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45932.743693287041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45932.743693287041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45932.743693287041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45932.743693287041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45932.743693287041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45932.743693287041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45932.743693287041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45932.743693287041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45932.743693287041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45932.743693287041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45932.743693287041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45932.743693287041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45932.743693287041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45932.743693287041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45932.743693287041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45932.743693287041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45932.743693287041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45932.743693287041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45932.743693287041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45932.743693287041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45932.743693287041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45932.743693287041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45932.743693287041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45932.743693287041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45932.743693287041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45932.743693287041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45932.743693287041</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45636A5-1240-4117-8728-59379C9EF78E}"/>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0"/>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241.09191087962972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126.01660995370912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107.74385532407905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45932.743693287041</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75" t="s">
        <v>27771</v>
      </c>
      <c r="E7" s="131" t="s">
        <v>38964</v>
      </c>
      <c r="F7" s="142">
        <v>45932.730266203704</v>
      </c>
      <c r="G7" s="133">
        <f ca="1">IFERROR(NOW()-F7,"-")</f>
        <v>1.3427083336864598E-2</v>
      </c>
      <c r="H7" s="132">
        <v>45932.722372685188</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28397</v>
      </c>
      <c r="E8" s="131" t="s">
        <v>38964</v>
      </c>
      <c r="F8" s="132">
        <v>45932.742534722223</v>
      </c>
      <c r="G8" s="133">
        <f ca="1">IFERROR(NOW()-F8,"-")</f>
        <v>1.158564817160368E-3</v>
      </c>
      <c r="H8" s="142" t="s">
        <v>39059</v>
      </c>
      <c r="I8" s="18" t="str">
        <f>IFERROR(VLOOKUP(D8,DB!A:F,6,0),"")</f>
        <v>SCECO</v>
      </c>
      <c r="J8" s="18" t="str">
        <f>IFERROR(VLOOKUP(D8,DB!A:G,7,0),"")</f>
        <v>Vandalized+No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45932.743693287041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45932.743693287041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45932.743693287041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45932.743693287041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45932.743693287041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45932.743693287041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45932.743693287041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45932.743693287041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45932.743693287041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45932.743693287041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45932.743693287041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45932.743693287041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45932.743693287041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45932.743693287041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45932.743693287041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45932.743693287041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45932.743693287041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45932.743693287041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45932.743693287041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45932.743693287041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45932.743693287041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45932.743693287041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45932.743693287041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45932.743693287041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45932.743693287041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45932.743693287041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45932.743693287041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45932.743693287041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45932.743693287041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45932.743693287041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45932.743693287041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45932.743693287041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45932.743693287041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45932.743693287041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45932.743693287041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45932.743693287041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45932.743693287041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45932.743693287041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45932.743693287041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45932.743693287041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45932.743693287041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45932.743693287041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45932.743693287041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45932.743693287041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45932.743693287041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45932.743693287041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45932.743693287041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45932.743693287041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45932.743693287041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45932.743693287041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45932.743693287041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45932.743693287041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45932.743693287041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45932.743693287041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45932.743693287041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45932.743693287041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45932.743693287041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45932.743693287041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45932.743693287041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45932.743693287041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45932.743693287041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45932.743693287041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45932.743693287041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45932.743693287041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45932.743693287041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45932.743693287041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45932.743693287041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45932.743693287041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45932.743693287041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45932.743693287041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45932.743693287041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45932.743693287041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45932.743693287041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45932.743693287041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45932.743693287041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45932.743693287041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45932.743693287041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45932.743693287041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45932.743693287041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45932.743693287041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45932.743693287041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45932.743693287041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45932.743693287041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45932.743693287041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45932.743693287041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45932.743693287041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45932.743693287041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45932.743693287041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45932.743693287041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45932.743693287041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45932.743693287041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45932.743693287041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45932.743693287041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45932.743693287041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45932.743693287041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45932.743693287041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45932.743693287041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45932.743693287041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45932.743693287041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45932.743693287041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45932.743693287041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45932.743693287041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45932.743693287041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45932.743693287041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45932.743693287041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45932.743693287041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45932.743693287041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45932.743693287041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45932.743693287041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45932.743693287041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45932.743693287041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45932.743693287041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45932.743693287041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45932.743693287041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45932.743693287041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45932.743693287041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45932.743693287041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45932.743693287041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45932.743693287041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45932.743693287041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45932.743693287041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45932.743693287041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45932.743693287041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45932.743693287041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45932.743693287041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45932.743693287041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45932.743693287041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45932.743693287041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45932.743693287041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45932.743693287041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45932.743693287041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45932.743693287041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45932.743693287041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45932.743693287041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45932.743693287041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45932.743693287041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45932.743693287041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45932.743693287041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45932.743693287041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45932.743693287041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45932.743693287041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45932.743693287041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45932.743693287041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45932.743693287041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45932.743693287041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45932.743693287041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45932.743693287041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45932.743693287041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45932.743693287041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45932.743693287041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45932.743693287041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45932.743693287041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45932.743693287041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45932.743693287041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45932.743693287041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45932.743693287041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45932.743693287041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45932.743693287041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45932.743693287041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45932.743693287041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45932.743693287041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45932.743693287041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45932.743693287041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45932.743693287041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45932.743693287041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45932.743693287041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45932.743693287041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45932.743693287041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45932.743693287041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45932.743693287041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45932.743693287041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45932.743693287041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45932.743693287041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45932.743693287041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45932.743693287041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45932.743693287041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45932.743693287041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45932.743693287041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45932.743693287041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45932.743693287041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45932.743693287041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45932.743693287041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45932.743693287041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45932.743693287041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45932.743693287041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45932.743693287041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45932.743693287041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45932.743693287041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45932.743693287041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45932.743693287041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45932.743693287041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45932.743693287041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45932.743693287041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45932.743693287041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45932.743693287041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45932.743693287041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45932.743693287041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45932.743693287041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45932.743693287041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45932.743693287041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45932.743693287041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45932.743693287041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45932.743693287041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45932.743693287041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45932.743693287041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45932.743693287041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45932.743693287041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45932.743693287041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45932.743693287041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45932.743693287041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45932.743693287041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45932.743693287041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45932.743693287041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45932.743693287041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45932.743693287041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45932.743693287041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45932.743693287041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45932.743693287041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45932.743693287041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45932.743693287041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45932.743693287041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45932.743693287041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45932.743693287041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45932.743693287041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45932.743693287041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45932.743693287041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45932.743693287041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45932.743693287041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45932.743693287041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45932.743693287041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45932.743693287041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45932.743693287041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45932.743693287041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45932.743693287041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45932.743693287041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45932.743693287041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45932.743693287041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45932.743693287041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45932.743693287041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45932.743693287041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45932.743693287041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45932.743693287041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45932.743693287041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45932.743693287041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45932.743693287041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45932.743693287041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45932.743693287041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45932.743693287041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45932.743693287041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45932.743693287041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45932.743693287041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45932.743693287041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45932.743693287041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45932.743693287041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45932.743693287041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45932.743693287041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45932.743693287041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45932.743693287041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45932.743693287041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45932.743693287041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45932.743693287041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45932.743693287041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45932.743693287041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45932.743693287041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45932.743693287041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45932.743693287041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45932.743693287041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45932.743693287041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45932.743693287041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45932.743693287041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45932.743693287041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45932.743693287041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45932.743693287041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45932.743693287041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45932.743693287041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45932.743693287041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45932.743693287041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45932.743693287041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45932.743693287041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45932.743693287041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45932.743693287041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45932.743693287041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45932.743693287041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45932.743693287041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45932.743693287041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45932.743693287041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45932.743693287041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45932.743693287041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45932.743693287041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45932.743693287041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45932.743693287041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45932.743693287041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45932.743693287041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45932.743693287041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45932.743693287041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45932.743693287041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45932.743693287041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45932.743693287041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45932.743693287041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45932.743693287041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45932.743693287041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45932.743693287041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45932.743693287041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45932.743693287041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45932.743693287041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45932.743693287041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45932.743693287041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45932.743693287041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45932.743693287041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45932.743693287041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45932.743693287041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45932.743693287041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45932.743693287041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45932.743693287041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45932.743693287041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45932.743693287041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45932.743693287041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45932.743693287041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45932.743693287041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45932.743693287041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45932.743693287041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45932.743693287041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45932.743693287041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45932.743693287041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45932.743693287041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45932.743693287041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45932.743693287041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45932.743693287041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45932.743693287041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45932.743693287041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45932.743693287041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45932.743693287041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45932.743693287041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45932.743693287041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45932.743693287041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45932.743693287041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45932.743693287041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45932.743693287041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45932.743693287041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45932.743693287041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45932.743693287041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45932.743693287041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sheetData>
  <dataValidations count="2">
    <dataValidation allowBlank="1" showInputMessage="1" showErrorMessage="1" sqref="E1" xr:uid="{4D935161-CDD3-4592-B877-3FB59C99E142}"/>
    <dataValidation type="list" allowBlank="1" showInputMessage="1" showErrorMessage="1" sqref="E3:E3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45932.743693287041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45932.743693287041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45932.743693287041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45932.743693287041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45932.743693287041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45932.743693287041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45932.743693287041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45932.743693287041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45932.743693287041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45932.743693287041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45932.743693287041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45932.743693287041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45932.743693287041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45932.743693287041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45932.743693287041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45932.743693287041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45932.743693287041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45932.743693287041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45932.743693287041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45932.743693287041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45932.743693287041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45932.743693287041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45932.743693287041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45932.743693287041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45932.743693287041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45932.743693287041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45932.743693287041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45932.743693287041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45932.743693287041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45932.743693287041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45932.743693287041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45932.743693287041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45932.743693287041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45932.743693287041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45932.743693287041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45932.743693287041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45932.743693287041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45932.743693287041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45932.743693287041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45932.743693287041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45932.743693287041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45932.743693287041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45932.743693287041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45932.743693287041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45932.743693287041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45932.743693287041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45932.743693287041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45932.743693287041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45932.743693287041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45932.743693287041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45932.743693287041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45932.743693287041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45932.743693287041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45932.743693287041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45932.743693287041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45932.743693287041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45932.743693287041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45932.743693287041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45932.743693287041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45932.743693287041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45932.743693287041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45932.743693287041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45932.743693287041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45932.743693287041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45932.743693287041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45932.743693287041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45932.743693287041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45932.743693287041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45932.743693287041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45932.743693287041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45932.743693287041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45932.743693287041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45932.743693287041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45932.743693287041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45932.743693287041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45932.743693287041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45932.743693287041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45932.743693287041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45932.743693287041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45932.743693287041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45932.743693287041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45932.743693287041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45932.743693287041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45932.743693287041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45932.743693287041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45932.743693287041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45932.743693287041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45932.743693287041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45932.743693287041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45932.743693287041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45932.743693287041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45932.743693287041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45932.743693287041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45932.743693287041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45932.743693287041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45932.743693287041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45932.743693287041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45932.743693287041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45932.743693287041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45932.743693287041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45932.743693287041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45932.743693287041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45932.743693287041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45932.743693287041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45932.743693287041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45932.743693287041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45932.743693287041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45932.743693287041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45932.743693287041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45932.743693287041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45932.743693287041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45932.743693287041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45932.743693287041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45932.743693287041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45932.743693287041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45932.743693287041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45932.743693287041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45932.743693287041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45932.743693287041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45932.743693287041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45932.743693287041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45932.743693287041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45932.743693287041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45932.743693287041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45932.743693287041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45932.743693287041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45932.743693287041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45932.743693287041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45932.743693287041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45932.743693287041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45932.743693287041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45932.743693287041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45932.743693287041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45932.743693287041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45932.743693287041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45932.743693287041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45932.743693287041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45932.743693287041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45932.743693287041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45932.743693287041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45932.743693287041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45932.743693287041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45932.743693287041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45932.743693287041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45932.743693287041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45932.743693287041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45932.743693287041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45932.743693287041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45932.743693287041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45932.743693287041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45932.743693287041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45932.743693287041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45932.743693287041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45932.743693287041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45932.743693287041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45932.743693287041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45932.743693287041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45932.743693287041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45932.743693287041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45932.743693287041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45932.743693287041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45932.743693287041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45932.743693287041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45932.743693287041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45932.743693287041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45932.743693287041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45932.743693287041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45932.743693287041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45932.743693287041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45932.743693287041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45932.743693287041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45932.743693287041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45932.743693287041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45932.743693287041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45932.743693287041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45932.743693287041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45932.743693287041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45932.743693287041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45932.743693287041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45932.743693287041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45932.743693287041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45932.743693287041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45932.743693287041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45932.743693287041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45932.743693287041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45932.743693287041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45932.743693287041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45932.743693287041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45932.743693287041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45932.743693287041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45932.743693287041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45932.743693287041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45932.743693287041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45932.743693287041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45932.743693287041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45932.743693287041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45932.743693287041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45932.743693287041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45932.743693287041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45932.743693287041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45932.743693287041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45932.743693287041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45932.743693287041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45932.743693287041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45932.743693287041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45932.743693287041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45932.743693287041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45932.743693287041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45932.743693287041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45932.743693287041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45932.743693287041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45932.743693287041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45932.743693287041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45932.743693287041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45932.743693287041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45932.743693287041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45932.743693287041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45932.743693287041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45932.743693287041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45932.743693287041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45932.743693287041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45932.743693287041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45932.743693287041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45932.743693287041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45932.743693287041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45932.743693287041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45932.743693287041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45932.743693287041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45932.743693287041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45932.743693287041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45932.743693287041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45932.743693287041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45932.743693287041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45932.743693287041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45932.743693287041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45932.743693287041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45932.743693287041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45932.743693287041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45932.743693287041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45932.743693287041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45932.743693287041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45932.743693287041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45932.743693287041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45932.743693287041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45932.743693287041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45932.743693287041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45932.743693287041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45932.743693287041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45932.743693287041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45932.743693287041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45932.743693287041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45932.743693287041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45932.743693287041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45932.743693287041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45932.743693287041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45932.743693287041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45932.743693287041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45932.743693287041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45932.743693287041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45932.743693287041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45932.743693287041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45932.743693287041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45932.743693287041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45932.743693287041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45932.743693287041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45932.743693287041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45932.743693287041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45932.743693287041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45932.743693287041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45932.743693287041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45932.743693287041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45932.743693287041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45932.743693287041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45932.743693287041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45932.743693287041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45932.743693287041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45932.743693287041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45932.743693287041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45932.743693287041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45932.743693287041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45932.743693287041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45932.743693287041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45932.743693287041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45932.743693287041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45932.743693287041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45932.743693287041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45932.743693287041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45932.743693287041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45932.743693287041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45932.743693287041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45932.743693287041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45932.743693287041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45932.743693287041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45932.743693287041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45932.743693287041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45932.743693287041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45932.743693287041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45932.743693287041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45932.743693287041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45932.743693287041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45932.743693287041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45932.743693287041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45932.743693287041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45932.743693287041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45932.743693287041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45932.743693287041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45932.743693287041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45932.743693287041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45932.743693287041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45932.743693287041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45932.743693287041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45932.743693287041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45932.743693287041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45932.743693287041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45932.743693287041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45932.743693287041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45932.743693287041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45932.743693287041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45932.743693287041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45932.743693287041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45932.743693287041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45932.743693287041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45932.743693287041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45932.743693287041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45932.743693287041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45932.743693287041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45932.743693287041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45932.743693287041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45932.743693287041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45932.743693287041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45932.743693287041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45932.743693287041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45932.743693287041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45932.743693287041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45932.743693287041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45932.743693287041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45932.743693287041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45932.743693287041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45932.743693287041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45932.743693287041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45932.743693287041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45932.743693287041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45932.743693287041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45932.743693287041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45932.743693287041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45932.743693287041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45932.743693287041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45932.743693287041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45932.743693287041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45932.743693287041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45932.743693287041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45932.743693287041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45932.743693287041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45932.743693287041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45932.743693287041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45932.743693287041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45932.743693287041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45932.743693287041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45932.743693287041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45932.743693287041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45932.743693287041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45932.743693287041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45932.743693287041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45932.743693287041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45932.743693287041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45932.743693287041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45932.743693287041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45932.743693287041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45932.743693287041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45932.743693287041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45932.743693287041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45932.743693287041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45932.743693287041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45932.743693287041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45932.743693287041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45932.743693287041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45932.743693287041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45932.743693287041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45932.743693287041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45932.743693287041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45932.743693287041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45932.743693287041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45932.743693287041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45932.743693287041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45932.743693287041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45932.743693287041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45932.743693287041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45932.743693287041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45932.743693287041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45932.743693287041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45932.743693287041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45932.743693287041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45932.743693287041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45932.743693287041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45932.743693287041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45932.743693287041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45932.743693287041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45932.743693287041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45932.743693287041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45932.743693287041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45932.743693287041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45932.743693287041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45932.743693287041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45932.743693287041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45932.743693287041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45932.743693287041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45932.743693287041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45932.743693287041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45932.743693287041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45932.743693287041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45932.743693287041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45932.743693287041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45932.743693287041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45932.743693287041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45932.743693287041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45932.743693287041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45932.743693287041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45932.743693287041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45932.743693287041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45932.743693287041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45932.743693287041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45932.743693287041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45932.743693287041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45932.743693287041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45932.743693287041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45932.743693287041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45932.743693287041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45932.743693287041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45932.743693287041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45932.743693287041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45932.743693287041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45932.743693287041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45932.743693287041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45932.743693287041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45932.743693287041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45932.743693287041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45932.743693287041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45932.743693287041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45932.743693287041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45932.743693287041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45932.743693287041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45932.743693287041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45932.743693287041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45932.743693287041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45932.743693287041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45932.743693287041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45932.743693287041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45932.743693287041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45932.743693287041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45932.743693287041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45932.743693287041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45932.743693287041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45932.743693287041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45932.743693287041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45932.743693287041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45932.743693287041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45932.743693287041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45932.743693287041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45932.743693287041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45932.743693287041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45932.743693287041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45932.743693287041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45932.743693287041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45932.743693287041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45932.743693287041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45932.743693287041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45932.743693287041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45932.743693287041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45932.743693287041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45932.743693287041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45932.743693287041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45932.743693287041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45932.743693287041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45932.743693287041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45932.743693287041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45932.743693287041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45932.743693287041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45932.743693287041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45932.743693287041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45932.743693287041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45932.743693287041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45932.743693287041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45932.743693287041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45932.743693287041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45932.743693287041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45932.743693287041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45932.743693287041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45932.743693287041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45932.743693287041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45932.743693287041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45932.743693287041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45932.743693287041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45932.743693287041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45932.743693287041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45932.743693287041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45932.743693287041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45932.743693287041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45932.743693287041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45932.743693287041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45932.743693287041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45932.743693287041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45932.743693287041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45932.743693287041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45932.743693287041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45932.743693287041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45932.743693287041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45932.743693287041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45932.743693287041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45932.743693287041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45932.743693287041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45932.743693287041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45932.743693287041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45932.743693287041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45932.743693287041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45932.743693287041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45932.743693287041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45932.743693287041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45932.743693287041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45932.743693287041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45932.743693287041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45932.743693287041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45932.743693287041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45932.743693287041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45932.743693287041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45932.743693287041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45932.743693287041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45932.743693287041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45932.743693287041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45932.743693287041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45932.743693287041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45932.743693287041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45932.743693287041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45932.743693287041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45932.743693287041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45932.743693287041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45932.743693287041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45932.743693287041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45932.743693287041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45932.743693287041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45932.743693287041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45932.743693287041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45932.743693287041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45932.743693287041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45932.743693287041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45932.743693287041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45932.743693287041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45932.743693287041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45932.743693287041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45932.743693287041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45932.743693287041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45932.743693287041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45932.743693287041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45932.743693287041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45932.743693287041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45932.743693287041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45932.743693287041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45932.743693287041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45932.743693287041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45932.743693287041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45932.743693287041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45932.743693287041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45932.743693287041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45932.743693287041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45932.743693287041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45932.743693287041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45932.743693287041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45932.743693287041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45932.743693287041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45932.743693287041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45932.743693287041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45932.743693287041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45932.743693287041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45932.743693287041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45932.743693287041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45932.743693287041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45932.743693287041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45932.743693287041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45932.743693287041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45932.743693287041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45932.743693287041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45932.743693287041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45932.743693287041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45932.743693287041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45932.743693287041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45932.743693287041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45932.743693287041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45932.743693287041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45932.743693287041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45932.743693287041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45932.743693287041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45932.743693287041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45932.743693287041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45932.743693287041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45932.743693287041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45932.743693287041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45932.743693287041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45932.743693287041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45932.743693287041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45932.743693287041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45932.743693287041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45932.743693287041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45932.743693287041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45932.743693287041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45932.743693287041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45932.743693287041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45932.743693287041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45932.743693287041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45932.743693287041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45932.743693287041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45932.743693287041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45932.743693287041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45932.743693287041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45932.743693287041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45932.743693287041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45932.743693287041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45932.743693287041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45932.743693287041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45932.743693287041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45932.743693287041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45932.743693287041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45932.743693287041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45932.743693287041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45932.743693287041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45932.743693287041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45932.743693287041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45932.743693287041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45932.743693287041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45932.743693287041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45932.743693287041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45932.743693287041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45932.743693287041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45932.743693287041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45932.743693287041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45932.743693287041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45932.743693287041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45932.743693287041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45932.743693287041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45932.743693287041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45932.743693287041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45932.743693287041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45932.743693287041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45932.743693287041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45932.743693287041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45932.743693287041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45932.743693287041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45932.743693287041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45932.743693287041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45932.743693287041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45932.743693287041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45932.743693287041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45932.743693287041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45932.743693287041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45932.743693287041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45932.743693287041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45932.743693287041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45932.743693287041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45932.743693287041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45932.743693287041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45932.743693287041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45932.743693287041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45932.743693287041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45932.743693287041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45932.743693287041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45932.743693287041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45932.743693287041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45932.743693287041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45932.743693287041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45932.743693287041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45932.743693287041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45932.743693287041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45932.743693287041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45932.743693287041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45932.743693287041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45932.743693287041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45932.743693287041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45932.743693287041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45932.743693287041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45932.743693287041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45932.743693287041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45932.743693287041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45932.743693287041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45932.743693287041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45932.743693287041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45932.743693287041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45932.743693287041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45932.743693287041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45932.743693287041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45932.743693287041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45932.743693287041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45932.743693287041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45932.743693287041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45932.743693287041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45932.743693287041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45932.743693287041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45932.743693287041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45932.743693287041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45932.743693287041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45932.743693287041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45932.743693287041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45932.743693287041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45932.743693287041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45932.743693287041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45932.743693287041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45932.743693287041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45932.743693287041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45932.743693287041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45932.743693287041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45932.743693287041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45932.743693287041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45932.743693287041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45932.743693287041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45932.743693287041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45932.743693287041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45932.743693287041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45932.743693287041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45932.743693287041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45932.743693287041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45932.743693287041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45932.743693287041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45932.743693287041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45932.743693287041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45932.743693287041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45932.743693287041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45932.743693287041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45932.743693287041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45932.743693287041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45932.743693287041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45932.743693287041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45932.743693287041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45932.743693287041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45932.743693287041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45932.743693287041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45932.743693287041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45932.743693287041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45932.743693287041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45932.743693287041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45932.743693287041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45932.743693287041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45932.743693287041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45932.743693287041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45932.743693287041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45932.743693287041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45932.743693287041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45932.743693287041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45932.743693287041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45932.743693287041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45932.743693287041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45932.743693287041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45932.743693287041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45932.743693287041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45932.743693287041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45932.743693287041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45932.743693287041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45932.743693287041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45932.743693287041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45932.743693287041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45932.743693287041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45932.743693287041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45932.743693287041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45932.743693287041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45932.743693287041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45932.743693287041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45932.743693287041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45932.743693287041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45932.743693287041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45932.743693287041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45932.743693287041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45932.743693287041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45932.743693287041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45932.743693287041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45932.743693287041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45932.743693287041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45932.743693287041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45932.743693287041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45932.743693287041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45932.743693287041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45932.743693287041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45932.743693287041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45932.743693287041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45932.743693287041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45932.743693287041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45932.743693287041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45932.743693287041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45932.743693287041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45932.743693287041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45932.743693287041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45932.743693287041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45932.743693287041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45932.743693287041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45932.743693287041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45932.743693287041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45932.743693287041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45932.743693287041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45932.743693287041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45932.743693287041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45932.743693287041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45932.743693287041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45932.743693287041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45932.743693287041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45932.743693287041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45932.743693287041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45932.743693287041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45932.743693287041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45932.743693287041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45932.743693287041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45932.743693287041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45932.743693287041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45932.743693287041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45932.743693287041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45932.743693287041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45932.743693287041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45932.743693287041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45932.743693287041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45932.743693287041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45932.743693287041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45932.743693287041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45932.743693287041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45932.743693287041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45932.743693287041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45932.743693287041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45932.743693287041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45932.743693287041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45932.743693287041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45932.743693287041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45932.743693287041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45932.743693287041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45932.743693287041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45932.743693287041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45932.743693287041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45932.743693287041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45932.743693287041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45932.743693287041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45932.743693287041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45932.743693287041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45932.743693287041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45932.743693287041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45932.743693287041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45932.743693287041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45932.743693287041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45932.743693287041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45932.743693287041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45932.743693287041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45932.743693287041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45932.743693287041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45932.743693287041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45932.743693287041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45932.743693287041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45932.743693287041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45932.743693287041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45932.743693287041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45932.743693287041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45932.743693287041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45932.743693287041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45932.743693287041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45932.743693287041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45932.743693287041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45932.743693287041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45932.743693287041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45932.743693287041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45932.743693287041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45932.743693287041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45932.743693287041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45932.743693287041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45932.743693287041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45932.743693287041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45932.743693287041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45932.743693287041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45932.743693287041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45932.743693287041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45932.743693287041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45932.743693287041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45932.743693287041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45932.743693287041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45932.743693287041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45932.743693287041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45932.743693287041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45932.743693287041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45932.743693287041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45932.743693287041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45932.743693287041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45932.743693287041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45932.743693287041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45932.743693287041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45932.743693287041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45932.743693287041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45932.743693287041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45932.743693287041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45932.743693287041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45932.743693287041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45932.743693287041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45932.743693287041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45932.743693287041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45932.743693287041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45932.743693287041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45932.743693287041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45932.743693287041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45932.743693287041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45932.743693287041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45932.743693287041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45932.743693287041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45932.743693287041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45932.743693287041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45932.743693287041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45932.743693287041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45932.743693287041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45932.743693287041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45932.743693287041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45932.743693287041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45932.743693287041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45932.743693287041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45932.743693287041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45932.743693287041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45932.743693287041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45932.743693287041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45932.743693287041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45932.743693287041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45932.743693287041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45932.743693287041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45932.743693287041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45932.743693287041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45932.743693287041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45932.743693287041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45932.743693287041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45932.743693287041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45932.743693287041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45932.743693287041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45932.743693287041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45932.743693287041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45932.743693287041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45932.743693287041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45932.743693287041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45932.743693287041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45932.743693287041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45932.743693287041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45932.743693287041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45932.743693287041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45932.743693287041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45932.743693287041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45932.743693287041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45932.743693287041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45932.743693287041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45932.743693287041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45932.743693287041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45932.743693287041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45932.743693287041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45932.743693287041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45932.743693287041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45932.743693287041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45932.743693287041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45932.743693287041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45932.743693287041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45932.743693287041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45932.743693287041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45932.743693287041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45932.743693287041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45932.743693287041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45932.743693287041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45932.743693287041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45932.743693287041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45932.743693287041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45932.743693287041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45932.743693287041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45932.743693287041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45932.743693287041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45932.743693287041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45932.743693287041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45932.743693287041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45932.743693287041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45932.743693287041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45932.743693287041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45932.743693287041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45932.743693287041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45932.743693287041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45932.743693287041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45932.743693287041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45932.743693287041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45932.743693287041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45932.743693287041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45932.743693287041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45932.743693287041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45932.743693287041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45932.743693287041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45932.743693287041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45932.743693287041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45932.743693287041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45932.743693287041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45932.743693287041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45932.743693287041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45932.743693287041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45932.743693287041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45932.743693287041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45932.743693287041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45932.743693287041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45932.743693287041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45932.743693287041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45932.743693287041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45932.743693287041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45932.743693287041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45932.743693287041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45932.743693287041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45932.743693287041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45932.743693287041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45932.743693287041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45932.743693287041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45932.743693287041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45932.743693287041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45932.743693287041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45932.743693287041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45932.743693287041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45932.743693287041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45932.743693287041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45932.743693287041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45932.743693287041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45932.743693287041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45932.743693287041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45932.743693287041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45932.743693287041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45932.743693287041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45932.743693287041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45932.743693287041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45932.743693287041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45932.743693287041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45932.743693287041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45932.743693287041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45932.743693287041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45932.743693287041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45932.743693287041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45932.743693287041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45932.743693287041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45932.743693287041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45932.743693287041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45932.743693287041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45932.743693287041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45932.743693287041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45932.743693287041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45932.743693287041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45932.743693287041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45932.743693287041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45932.743693287041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45932.743693287041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45932.743693287041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45932.743693287041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45932.743693287041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45932.743693287041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45932.743693287041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45932.743693287041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45932.743693287041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45932.743693287041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45932.743693287041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45932.743693287041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45932.743693287041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45932.743693287041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45932.743693287041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45932.743693287041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45932.743693287041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45932.743693287041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45932.743693287041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45932.743693287041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45932.743693287041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45932.743693287041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45932.743693287041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45932.743693287041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45932.743693287041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45932.743693287041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45932.743693287041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45932.743693287041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45932.743693287041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45932.743693287041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45932.743693287041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45932.743693287041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45932.743693287041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45932.743693287041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45932.743693287041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45932.743693287041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45932.743693287041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45932.743693287041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45932.743693287041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45932.743693287041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45932.743693287041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45932.743693287041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45932.743693287041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45932.743693287041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45932.743693287041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45932.743693287041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45932.743693287041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45932.743693287041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45932.743693287041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45932.743693287041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45932.743693287041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45932.743693287041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45932.743693287041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45932.743693287041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45932.743693287041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45932.743693287041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45932.743693287041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45932.743693287041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45932.743693287041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45932.743693287041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45932.743693287041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45932.743693287041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45932.743693287041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45932.743693287041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45932.743693287041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45932.743693287041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45932.743693287041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45932.743693287041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45932.743693287041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45932.743693287041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45932.743693287041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45932.743693287041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45932.743693287041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45932.743693287041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45932.743693287041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45932.743693287041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45932.743693287041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45932.743693287041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45932.743693287041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45932.743693287041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45932.743693287041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45932.743693287041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45932.743693287041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45932.743693287041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45932.743693287041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45932.743693287041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45932.743693287041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45932.743693287041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45932.743693287041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45932.743693287041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45932.743693287041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45932.743693287041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45932.743693287041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45932.743693287041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45932.743693287041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45932.743693287041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45932.743693287041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45932.743693287041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45932.743693287041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45932.743693287041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45932.743693287041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45932.743693287041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45932.743693287041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45932.743693287041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45932.743693287041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45932.743693287041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45932.743693287041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45932.743693287041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45932.743693287041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45932.743693287041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45932.743693287041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45932.743693287041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45932.743693287041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45932.743693287041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45932.743693287041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45932.743693287041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45932.743693287041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45932.743693287041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45932.743693287041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45932.743693287041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45932.743693287041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45932.743693287041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45932.743693287041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45932.743693287041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45932.743693287041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45932.743693287041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45932.743693287041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45932.743693287041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45932.743693287041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45932.743693287041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45932.743693287041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45932.743693287041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45932.743693287041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45932.743693287041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45932.743693287041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45932.743693287041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45932.743693287041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45932.743693287041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45932.743693287041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45932.743693287041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45932.743693287041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45932.743693287041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45932.743693287041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45932.743693287041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45932.743693287041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45932.743693287041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45932.743693287041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45932.743693287041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45932.743693287041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45932.743693287041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45932.743693287041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45932.743693287041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45932.743693287041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45932.743693287041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45932.743693287041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45932.743693287041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45932.743693287041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45932.743693287041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45932.743693287041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45932.743693287041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45932.743693287041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45932.743693287041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45932.743693287041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45932.743693287041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45932.743693287041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45932.743693287041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45932.743693287041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45932.743693287041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45932.743693287041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45932.743693287041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45932.743693287041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45932.743693287041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45932.743693287041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45932.743693287041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45932.743693287041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45932.743693287041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45932.743693287041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45932.743693287041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45932.743693287041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45932.743693287041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45932.743693287041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45932.743693287041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45932.743693287041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45932.743693287041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45932.743693287041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45932.743693287041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45932.743693287041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45932.743693287041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45932.743693287041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45932.743693287041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45932.743693287041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45932.743693287041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229.26297569444432</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1.8534155092638684</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3</v>
      </c>
      <c r="D4" s="107" t="s">
        <v>36308</v>
      </c>
      <c r="E4" s="112" t="s">
        <v>38964</v>
      </c>
      <c r="F4" s="113">
        <v>45932.696817129632</v>
      </c>
      <c r="G4" s="114">
        <f ca="1">IFERROR(NOW()-F4,"")</f>
        <v>4.6876157408405561E-2</v>
      </c>
      <c r="H4" s="113">
        <v>45932.689664351848</v>
      </c>
      <c r="I4" s="110" t="str">
        <f>IFERROR(VLOOKUP(D4,DB!A:F,6,0),"")</f>
        <v>Generator-SG</v>
      </c>
      <c r="J4" s="110" t="str">
        <f>IFERROR(VLOOKUP(D4,DB!A:G,7,0),"")</f>
        <v>Dead</v>
      </c>
      <c r="K4" s="115" t="s">
        <v>39067</v>
      </c>
      <c r="L4" s="107" t="str">
        <f>IFERROR(VLOOKUP(D4,DB!A:I,9,0),"")</f>
        <v>Latis</v>
      </c>
    </row>
    <row r="5" spans="1:16" ht="15" customHeight="1">
      <c r="A5" s="110"/>
      <c r="B5" s="110" t="str">
        <f>IFERROR(VLOOKUP(#REF!,DB!A:K,11,0),"")</f>
        <v/>
      </c>
      <c r="C5" s="111"/>
      <c r="D5" s="107"/>
      <c r="E5" s="112"/>
      <c r="F5" s="113"/>
      <c r="G5" s="114">
        <f ca="1">IFERROR(NOW()-F5,"")</f>
        <v>45932.743693287041</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1"/>
      <c r="E6" s="112"/>
      <c r="F6" s="113"/>
      <c r="G6" s="114">
        <f ca="1">IFERROR(NOW()-F6,"")</f>
        <v>45932.743693287041</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45932.743693287041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45932.743693287041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45932.743693287041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45932.743693287041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45932.743693287041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45932.743693287041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45932.743693287041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45932.743693287041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45932.743693287041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45932.743693287041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45932.743693287041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45932.743693287041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45932.743693287041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45932.743693287041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45932.743693287041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45932.743693287041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45932.743693287041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45932.743693287041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45932.743693287041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45932.743693287041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45932.743693287041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45932.743693287041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45932.743693287041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45932.743693287041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45932.743693287041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45932.743693287041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45932.743693287041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45932.743693287041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45932.743693287041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45932.743693287041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45932.743693287041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45932.743693287041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45932.743693287041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45932.743693287041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45932.743693287041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45932.743693287041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45932.743693287041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45932.743693287041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45932.743693287041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45932.743693287041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45932.743693287041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45932.743693287041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45932.743693287041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45932.743693287041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45932.743693287041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45932.743693287041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45932.743693287041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45932.743693287041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45932.743693287041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45932.743693287041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45932.743693287041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45932.743693287041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45932.743693287041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45932.743693287041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45932.743693287041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45932.743693287041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45932.743693287041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45932.743693287041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45932.743693287041</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40.911633101852203</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6.5548159722238779</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31970</v>
      </c>
      <c r="E4" s="37" t="s">
        <v>38964</v>
      </c>
      <c r="F4" s="38">
        <v>45932.381701388891</v>
      </c>
      <c r="G4" s="39">
        <f ca="1">IFERROR(NOW()-F4,"-")</f>
        <v>0.36199189814942656</v>
      </c>
      <c r="H4" s="38">
        <v>45932.37128472222</v>
      </c>
      <c r="I4" s="37" t="str">
        <f>IFERROR(VLOOKUP(D4,DB!A:F,6,0),"")</f>
        <v>SCECO</v>
      </c>
      <c r="J4" s="37" t="str">
        <f>IFERROR(VLOOKUP(D4,DB!A:G,7,0),"")</f>
        <v>No BB Design</v>
      </c>
      <c r="K4" s="37" t="s">
        <v>39073</v>
      </c>
      <c r="L4" s="37" t="str">
        <f>IFERROR(VLOOKUP(D4,DB!A:I,9,0),"")</f>
        <v>Latis</v>
      </c>
      <c r="M4" s="136"/>
    </row>
    <row r="5" spans="1:13" ht="15">
      <c r="A5" s="37" t="s">
        <v>39074</v>
      </c>
      <c r="B5" s="37" t="str">
        <f>IFERROR(VLOOKUP(D5,DB!A:K,11,0),"")</f>
        <v>R5</v>
      </c>
      <c r="C5" s="37">
        <v>4</v>
      </c>
      <c r="D5" s="37" t="s">
        <v>38392</v>
      </c>
      <c r="E5" s="37" t="s">
        <v>38964</v>
      </c>
      <c r="F5" s="38">
        <v>45932.707476851851</v>
      </c>
      <c r="G5" s="39">
        <f ca="1">IFERROR(NOW()-F5,"-")</f>
        <v>3.6216435189999174E-2</v>
      </c>
      <c r="H5" s="38">
        <v>45932.699143518519</v>
      </c>
      <c r="I5" s="37" t="str">
        <f>IFERROR(VLOOKUP(D5,DB!A:F,6,0),"")</f>
        <v>SCECO</v>
      </c>
      <c r="J5" s="37" t="str">
        <f>IFERROR(VLOOKUP(D5,DB!A:G,7,0),"")</f>
        <v>Haj Removal</v>
      </c>
      <c r="K5" s="37" t="s">
        <v>39075</v>
      </c>
      <c r="L5" s="37" t="str">
        <f>IFERROR(VLOOKUP(D5,DB!A:I,9,0),"")</f>
        <v>Latis</v>
      </c>
      <c r="M5" s="136"/>
    </row>
    <row r="6" spans="1:13" ht="15">
      <c r="A6" s="37"/>
      <c r="B6" s="37" t="str">
        <f>IFERROR(VLOOKUP(D6,DB!A:K,11,0),"")</f>
        <v/>
      </c>
      <c r="C6" s="37"/>
      <c r="D6" s="37"/>
      <c r="E6" s="37"/>
      <c r="F6" s="38"/>
      <c r="G6" s="39">
        <f ca="1">IFERROR(NOW()-F6,"-")</f>
        <v>45932.743693287041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45932.743693287041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45932.743693287041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45932.743693287041</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45932.743693287041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45932.743693287041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45932.743693287041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45932.743693287041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45932.743693287041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45932.743693287041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45932.743693287041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45932.743693287041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45932.743693287041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45932.743693287041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45932.743693287041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45932.743693287041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45932.743693287041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45932.743693287041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45932.743693287041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45932.743693287041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45932.743693287041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45932.743693287041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45932.743693287041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45932.743693287041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45932.743693287041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45932.743693287041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45932.743693287041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45932.743693287041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45932.743693287041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45932.743693287041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45932.743693287041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45932.743693287041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45932.743693287041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45932.743693287041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45932.743693287041</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45932.743693287041</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45932.743693287041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45932.743693287041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45932.743693287041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45932.743693287041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45932.743693287041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45932.743693287041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45932.743693287041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45932.743693287041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45932.743693287041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45932.743693287041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45932.743693287041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45932.743693287041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45932.743693287041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45932.743693287041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45932.743693287041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45932.743693287041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45932.743693287041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45932.743693287041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45932.743693287041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45932.743693287041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45932.743693287041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45932.743693287041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45932.743693287041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45932.743693287041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45932.743693287041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45932.743693287041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45932.743693287041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45932.743693287041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45932.743693287041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45932.743693287041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45932.743693287041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45932.743693287041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45932.743693287041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45932.743693287041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45932.743693287041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45932.743693287041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45932.743693287041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45932.743693287041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45932.743693287041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45932.743693287041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45932.743693287041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45932.743693287041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45932.743693287041</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45932.743693287041</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45932.743693287041</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45932.743693287041</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45932.743693287041</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45932.743693287041</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45932.743693287041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45932.743693287041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45932.743693287041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45932.743693287041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45932.743693287041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45932.743693287041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45932.743693287041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45932.743693287041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45932.743693287041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45932.743693287041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45932.743693287041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45932.743693287041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45932.743693287041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45932.743693287041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45932.743693287041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45932.743693287041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45932.743693287041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45932.743693287041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45932.743693287041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45932.743693287041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45932.743693287041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45932.743693287041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45932.743693287041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45932.743693287041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45932.743693287041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45932.743693287041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45932.743693287041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45932.743693287041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45932.743693287041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45932.743693287041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45932.743693287041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45932.743693287041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45932.743693287041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45932.743693287041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45932.743693287041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45932.743693287041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45932.743693287041</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45932.743693287041</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45932.743693287041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45932.743693287041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45932.743693287041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45932.743693287041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45932.743693287041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45932.743693287041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45932.743693287041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45932.743693287041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45932.743693287041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45932.743693287041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45932.743693287041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45932.743693287041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45932.743693287041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45932.743693287041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45932.743693287041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45932.743693287041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45932.743693287041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45932.743693287041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45932.743693287041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45932.743693287041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45932.743693287041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45932.743693287041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45932.743693287041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45932.743693287041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45932.743693287041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45932.743693287041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45932.743693287041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45932.743693287041</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45932.743693287041</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45932.743693287041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45932.743693287041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45932.743693287041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45932.743693287041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45932.743693287041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45932.743693287041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45932.743693287041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45932.743693287041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45932.743693287041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45932.743693287041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45932.743693287041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45932.743693287041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45932.743693287041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45932.743693287041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45932.743693287041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45932.743693287041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45932.743693287041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45932.743693287041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45932.743693287041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45932.743693287041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45932.743693287041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45932.743693287041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45932.743693287041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45932.743693287041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45932.743693287041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45932.743693287041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45932.743693287041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45932.743693287041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45932.743693287041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45932.743693287041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45932.743693287041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45932.743693287041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45932.743693287041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45932.743693287041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45932.743693287041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45932.743693287041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45932.743693287041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45932.743693287041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45932.743693287041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45932.743693287041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45932.743693287041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45932.743693287041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45932.743693287041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45932.743693287041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45932.743693287041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45932.743693287041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45932.743693287041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45932.743693287041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45932.743693287041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45932.743693287041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45932.743693287041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45932.743693287041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45932.743693287041</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45932.743693287041</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5"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8"/>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3.599978009260667</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5.9708460648180335</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39077</v>
      </c>
      <c r="F4" s="138">
        <v>45931.800995370373</v>
      </c>
      <c r="G4" s="139">
        <f ca="1">IFERROR(NOW()-F4,"-")</f>
        <v>0.94269791666738456</v>
      </c>
      <c r="H4" s="138">
        <v>45931.881805555553</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2</v>
      </c>
      <c r="D5" s="137" t="s">
        <v>38735</v>
      </c>
      <c r="E5" s="137" t="s">
        <v>38964</v>
      </c>
      <c r="F5" s="140">
        <v>45932.56527777778</v>
      </c>
      <c r="G5" s="139">
        <f ca="1">IFERROR(NOW()-F5,"-")</f>
        <v>0.17841550926095806</v>
      </c>
      <c r="H5" s="140">
        <v>45932.600636574076</v>
      </c>
      <c r="I5" s="137" t="str">
        <f>IFERROR(VLOOKUP(D5,DB!A:F,6,0),"")</f>
        <v>Generator-SG</v>
      </c>
      <c r="J5" s="137" t="str">
        <f>IFERROR(VLOOKUP(D5,DB!A:G,7,0),"")</f>
        <v>Good</v>
      </c>
      <c r="K5" s="137" t="s">
        <v>39082</v>
      </c>
      <c r="L5" s="137" t="str">
        <f>IFERROR(VLOOKUP(D5,DB!A:I,9,0),"")</f>
        <v>Latis</v>
      </c>
    </row>
    <row r="6" spans="1:16383" ht="31.5" customHeight="1">
      <c r="A6" s="121" t="s">
        <v>39083</v>
      </c>
      <c r="B6" s="137" t="str">
        <f>IFERROR(VLOOKUP(D6,DB!A:K,11,0),"")</f>
        <v>R6</v>
      </c>
      <c r="C6" s="137">
        <v>4</v>
      </c>
      <c r="D6" s="137" t="s">
        <v>38903</v>
      </c>
      <c r="E6" s="137" t="s">
        <v>38964</v>
      </c>
      <c r="F6" s="140">
        <v>45932.626550925925</v>
      </c>
      <c r="G6" s="139">
        <f ca="1">IFERROR(NOW()-F6,"-")</f>
        <v>0.11714236111583887</v>
      </c>
      <c r="H6" s="140">
        <v>45932.645150462966</v>
      </c>
      <c r="I6" s="137" t="str">
        <f>IFERROR(VLOOKUP(D6,DB!A:F,6,0),"")</f>
        <v>SCECO</v>
      </c>
      <c r="J6" s="137" t="str">
        <f>IFERROR(VLOOKUP(D6,DB!A:G,7,0),"")</f>
        <v>Dead</v>
      </c>
      <c r="K6" s="137" t="s">
        <v>39084</v>
      </c>
      <c r="L6" s="137" t="str">
        <f>IFERROR(VLOOKUP(D6,DB!A:I,9,0),"")</f>
        <v>Latis</v>
      </c>
    </row>
    <row r="7" spans="1:16383" ht="31.5" customHeight="1">
      <c r="A7" s="121"/>
      <c r="B7" s="137" t="str">
        <f>IFERROR(VLOOKUP(D7,DB!A:K,11,0),"")</f>
        <v/>
      </c>
      <c r="C7" s="137"/>
      <c r="D7" s="137"/>
      <c r="E7" s="137"/>
      <c r="F7" s="140"/>
      <c r="G7" s="139">
        <f ca="1">IFERROR(NOW()-F7,"-")</f>
        <v>45932.743693287041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45932.743693287041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45932.743693287041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45932.743693287041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45932.743693287041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45932.743693287041</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45932.743693287041</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45932.743693287041</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45932.743693287041</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45932.743693287041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45932.743693287041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45932.743693287041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45932.743693287041</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45932.743693287041</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45932.743693287041</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45932.743693287041</v>
      </c>
      <c r="H22" s="137"/>
      <c r="I22" s="137" t="str">
        <f>IFERROR(VLOOKUP(D22,DB!A:F,6,0),"")</f>
        <v/>
      </c>
      <c r="J22" s="137" t="str">
        <f>IFERROR(VLOOKUP(D22,DB!A:G,7,0),"")</f>
        <v/>
      </c>
      <c r="K22" s="137"/>
      <c r="L22" s="137" t="str">
        <f>IFERROR(VLOOKUP(D22,DB!A:I,9,0),"")</f>
        <v/>
      </c>
    </row>
    <row r="23" spans="1:12" ht="31.5" customHeight="1">
      <c r="A23" s="121"/>
      <c r="B23" s="120" t="str">
        <f>IFERROR(VLOOKUP(D23,DB!A:K,11,0),"")</f>
        <v/>
      </c>
      <c r="C23" s="122"/>
      <c r="D23" s="120"/>
      <c r="E23" s="123"/>
      <c r="F23" s="124"/>
      <c r="G23" s="89">
        <f ca="1">IFERROR(NOW()-F23,"-")</f>
        <v>45932.743693287041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45932.743693287041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45932.743693287041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45932.743693287041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45932.743693287041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45932.743693287041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45932.743693287041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45932.743693287041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45932.743693287041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45932.743693287041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45932.743693287041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45932.743693287041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45932.743693287041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45932.743693287041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45932.743693287041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45932.743693287041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45932.743693287041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45932.743693287041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45932.743693287041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45932.743693287041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45932.743693287041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45932.743693287041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45932.743693287041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45932.743693287041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45932.743693287041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45932.743693287041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45932.743693287041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45932.743693287041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45932.743693287041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45932.743693287041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45932.743693287041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45932.743693287041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45932.743693287041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45932.743693287041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45932.743693287041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45932.743693287041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45932.743693287041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45932.743693287041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45932.743693287041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45932.743693287041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45932.743693287041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45932.743693287041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45932.743693287041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45932.743693287041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45932.743693287041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45932.743693287041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45932.743693287041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45932.743693287041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45932.743693287041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45932.743693287041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45932.743693287041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45932.743693287041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45932.743693287041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45932.743693287041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45932.743693287041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45932.743693287041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45932.743693287041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45932.743693287041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45932.743693287041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45932.743693287041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45932.743693287041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45932.743693287041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45932.743693287041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45932.743693287041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45932.743693287041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45932.743693287041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45932.743693287041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45932.743693287041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45932.743693287041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45932.743693287041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45932.743693287041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45932.743693287041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45932.743693287041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45932.743693287041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45932.743693287041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45932.743693287041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45932.743693287041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45932.743693287041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45932.743693287041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45932.743693287041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45932.743693287041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45932.743693287041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45932.743693287041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45932.743693287041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45932.743693287041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45932.743693287041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45932.743693287041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45932.743693287041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45932.743693287041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45932.743693287041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45932.743693287041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45932.743693287041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45932.743693287041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45932.743693287041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45932.743693287041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45932.743693287041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45932.743693287041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45932.743693287041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45932.743693287041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45932.743693287041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45932.743693287041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45932.743693287041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45932.743693287041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45932.743693287041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45932.743693287041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45932.743693287041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45932.743693287041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45932.743693287041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45932.743693287041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45932.743693287041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45932.743693287041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45932.743693287041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45932.743693287041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45932.743693287041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45932.743693287041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45932.743693287041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45932.743693287041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45932.743693287041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45932.743693287041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45932.743693287041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45932.743693287041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45932.743693287041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45932.743693287041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45932.743693287041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45932.743693287041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45932.743693287041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45932.743693287041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45932.743693287041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45932.743693287041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45932.743693287041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45932.743693287041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45932.743693287041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45932.743693287041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45932.743693287041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45932.743693287041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45932.743693287041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45932.743693287041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45932.743693287041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45932.743693287041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45932.743693287041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45932.743693287041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45932.743693287041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45932.743693287041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45932.743693287041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45932.743693287041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45932.743693287041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45932.743693287041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45932.743693287041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45932.743693287041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45932.743693287041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45932.743693287041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45932.743693287041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45932.743693287041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45932.743693287041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45932.743693287041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45932.743693287041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45932.743693287041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45932.743693287041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45932.743693287041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45932.743693287041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45932.743693287041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45932.743693287041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45932.743693287041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45932.743693287041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45932.743693287041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45932.743693287041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45932.743693287041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45932.743693287041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45932.743693287041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45932.743693287041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45932.743693287041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45932.743693287041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45932.743693287041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45932.743693287041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45932.743693287041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45932.743693287041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45932.743693287041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45932.743693287041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45932.743693287041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45932.743693287041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45932.743693287041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45932.743693287041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45932.743693287041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45932.743693287041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45932.743693287041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45932.743693287041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45932.743693287041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45932.743693287041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45932.743693287041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45932.743693287041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45932.743693287041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45932.743693287041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45932.743693287041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45932.743693287041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45932.743693287041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45932.743693287041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45932.743693287041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45932.743693287041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45932.743693287041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45932.743693287041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45932.743693287041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45932.743693287041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45932.743693287041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45932.743693287041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45932.743693287041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45932.743693287041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45932.743693287041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45932.743693287041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45932.743693287041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45932.743693287041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45932.743693287041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45932.743693287041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45932.743693287041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45932.743693287041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45932.743693287041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45932.743693287041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45932.743693287041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45932.743693287041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45932.743693287041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45932.743693287041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45932.743693287041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45932.743693287041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45932.743693287041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45932.743693287041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45932.743693287041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45932.743693287041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45932.743693287041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45932.743693287041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45932.743693287041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45932.743693287041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45932.743693287041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45932.743693287041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45932.743693287041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45932.743693287041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45932.743693287041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45932.743693287041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45932.743693287041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45932.743693287041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45932.743693287041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45932.743693287041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45932.743693287041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45932.743693287041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45932.743693287041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45932.743693287041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45932.743693287041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45932.743693287041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45932.743693287041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45932.743693287041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45932.743693287041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45932.743693287041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45932.743693287041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45932.743693287041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45932.743693287041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45932.743693287041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45932.743693287041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45932.743693287041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45932.743693287041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45932.743693287041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45932.743693287041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45932.743693287041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45932.743693287041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45932.743693287041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45932.743693287041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45932.743693287041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45932.743693287041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45932.743693287041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45932.743693287041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45932.743693287041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45932.743693287041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45932.743693287041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45932.743693287041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45932.743693287041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45932.743693287041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45932.743693287041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45932.743693287041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45932.743693287041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45932.743693287041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45932.743693287041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45932.743693287041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45932.743693287041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45932.743693287041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45932.743693287041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45932.743693287041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45932.743693287041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45932.743693287041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45932.743693287041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45932.743693287041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45932.743693287041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45932.743693287041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45932.743693287041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45932.743693287041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45932.743693287041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45932.743693287041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45932.743693287041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45932.743693287041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45932.743693287041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45932.743693287041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45932.743693287041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45932.743693287041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45932.743693287041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45932.743693287041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45932.743693287041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45932.743693287041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45932.743693287041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45932.743693287041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45932.743693287041</v>
      </c>
      <c r="H328" s="124"/>
      <c r="I328" s="120" t="str">
        <f>IFERROR(VLOOKUP(D328,DB!A:F,6,0),"")</f>
        <v/>
      </c>
      <c r="J328" s="119" t="str">
        <f>IFERROR(VLOOKUP(D328,DB!A:G,7,0),"")</f>
        <v/>
      </c>
      <c r="K328" s="125"/>
      <c r="L328" s="126" t="str">
        <f>IFERROR(VLOOKUP(D328,DB!A:I,9,0),"")</f>
        <v/>
      </c>
    </row>
  </sheetData>
  <dataValidations count="2">
    <dataValidation allowBlank="1" showInputMessage="1" showErrorMessage="1" sqref="E1" xr:uid="{380493DB-286A-4683-AF55-C78F04945A49}"/>
    <dataValidation type="list" allowBlank="1" showInputMessage="1" showErrorMessage="1" sqref="E5:E3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2025-10-02T14:52:10Z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